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20" yWindow="740" windowWidth="16080" windowHeight="12800" activeTab="0"/>
  </bookViews>
  <sheets>
    <sheet name="Hit Effi" sheetId="1" r:id="rId1"/>
    <sheet name="Trig_ Eff_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<sst xmlns="http://schemas.openxmlformats.org/spreadsheetml/2006/main" count="97" uniqueCount="97">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</sst>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htajima\Documents\GLAST\Tracker\EIDP\EI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wer 1"/>
      <sheetName val="Tower 2"/>
      <sheetName val="Tower 3"/>
      <sheetName val="EIDP TkrFM3"/>
      <sheetName val="Tower 4"/>
      <sheetName val="EIDP T4"/>
      <sheetName val="Tower 5"/>
      <sheetName val="EIDP T5"/>
      <sheetName val="Tower 6"/>
      <sheetName val="EIDP T6"/>
      <sheetName val="Tower7"/>
      <sheetName val="EIDP T7"/>
      <sheetName val="Tower 8"/>
      <sheetName val="EIDP T8"/>
      <sheetName val="Tower 9"/>
      <sheetName val="EIDP T9"/>
      <sheetName val="Tower 10"/>
      <sheetName val="EIDP T10"/>
      <sheetName val="Tower 11"/>
      <sheetName val="EIDP T11"/>
      <sheetName val="Tower 12"/>
      <sheetName val="EIDP T12"/>
      <sheetName val="Tower 13"/>
      <sheetName val="EIDP T13"/>
      <sheetName val="Tower 14"/>
      <sheetName val="EIDP 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42" sqref="D42"/>
    </sheetView>
  </sheetViews>
  <sheetFormatPr defaultColWidth="10.875" defaultRowHeight="12.75"/>
  <cols>
    <col min="1" max="16384" width="10.875" style="1" customWidth="1"/>
  </cols>
  <sheetData>
    <row r="1" spans="2:7" ht="13.5" thickBot="1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3.5" thickBot="1">
      <c r="A2" s="6" t="s">
        <v>6</v>
      </c>
      <c r="B2" s="7">
        <v>99.5</v>
      </c>
      <c r="C2" s="8">
        <v>0.06072522130747101</v>
      </c>
      <c r="D2" s="39">
        <v>99.37</v>
      </c>
      <c r="E2" s="9">
        <v>0.06133129192234386</v>
      </c>
      <c r="F2" s="52">
        <f aca="true" t="shared" si="0" ref="F2:F37">(D2-B2)/MAX(SQRT(C2^2+E2^2),0.1)</f>
        <v>-1.2999999999999545</v>
      </c>
      <c r="G2" s="38">
        <v>16010</v>
      </c>
      <c r="H2" s="11" t="s">
        <v>7</v>
      </c>
      <c r="J2" s="12"/>
    </row>
    <row r="3" spans="1:8" ht="12.75">
      <c r="A3" s="13" t="s">
        <v>8</v>
      </c>
      <c r="B3" s="14">
        <v>99.5</v>
      </c>
      <c r="C3" s="15">
        <v>0.06050141202011831</v>
      </c>
      <c r="D3" s="40">
        <v>99.31</v>
      </c>
      <c r="E3" s="16">
        <v>0.06401620324460192</v>
      </c>
      <c r="F3" s="17">
        <f t="shared" si="0"/>
        <v>-1.8999999999999773</v>
      </c>
      <c r="G3" s="38">
        <v>16136</v>
      </c>
      <c r="H3" s="18" t="s">
        <v>9</v>
      </c>
    </row>
    <row r="4" spans="1:8" ht="13.5" thickBot="1">
      <c r="A4" s="19" t="s">
        <v>10</v>
      </c>
      <c r="B4" s="20">
        <v>99.9</v>
      </c>
      <c r="C4" s="21">
        <v>0.02611343069760456</v>
      </c>
      <c r="D4" s="41">
        <v>99.8</v>
      </c>
      <c r="E4" s="22">
        <v>0.03331664580621346</v>
      </c>
      <c r="F4" s="23">
        <f t="shared" si="0"/>
        <v>-1.0000000000000853</v>
      </c>
      <c r="G4" s="38">
        <v>17416</v>
      </c>
      <c r="H4" s="18" t="s">
        <v>11</v>
      </c>
    </row>
    <row r="5" spans="1:8" ht="12.75">
      <c r="A5" s="13" t="s">
        <v>12</v>
      </c>
      <c r="B5" s="14">
        <v>99.9</v>
      </c>
      <c r="C5" s="15">
        <v>0.026047727493572714</v>
      </c>
      <c r="D5" s="40">
        <v>99.83</v>
      </c>
      <c r="E5" s="16">
        <v>0.0306325910460118</v>
      </c>
      <c r="F5" s="24">
        <f t="shared" si="0"/>
        <v>-0.7000000000000739</v>
      </c>
      <c r="G5" s="38">
        <v>17554</v>
      </c>
      <c r="H5" s="25" t="s">
        <v>13</v>
      </c>
    </row>
    <row r="6" spans="1:8" ht="13.5" thickBot="1">
      <c r="A6" s="19" t="s">
        <v>14</v>
      </c>
      <c r="B6" s="20">
        <v>99.5</v>
      </c>
      <c r="C6" s="21">
        <v>0.056106481186051396</v>
      </c>
      <c r="D6" s="41">
        <v>99.44</v>
      </c>
      <c r="E6" s="22">
        <v>0.05344435169355322</v>
      </c>
      <c r="F6" s="26">
        <f t="shared" si="0"/>
        <v>-0.6000000000000227</v>
      </c>
      <c r="G6" s="38">
        <v>18894</v>
      </c>
      <c r="H6" s="11" t="s">
        <v>15</v>
      </c>
    </row>
    <row r="7" spans="1:8" ht="12.75">
      <c r="A7" s="13" t="s">
        <v>16</v>
      </c>
      <c r="B7" s="14">
        <v>99.8</v>
      </c>
      <c r="C7" s="15">
        <v>0.03562331360463212</v>
      </c>
      <c r="D7" s="40">
        <v>99.8</v>
      </c>
      <c r="E7" s="16">
        <v>0.032014939513595374</v>
      </c>
      <c r="F7" s="27">
        <f t="shared" si="0"/>
        <v>0</v>
      </c>
      <c r="G7" s="38">
        <v>18893</v>
      </c>
      <c r="H7" s="18" t="s">
        <v>17</v>
      </c>
    </row>
    <row r="8" spans="1:8" ht="13.5" thickBot="1">
      <c r="A8" s="19" t="s">
        <v>18</v>
      </c>
      <c r="B8" s="20">
        <v>99.6</v>
      </c>
      <c r="C8" s="21">
        <v>0.051454134048547</v>
      </c>
      <c r="D8" s="41">
        <v>99.48</v>
      </c>
      <c r="E8" s="22">
        <v>0.05286334250111335</v>
      </c>
      <c r="F8" s="23">
        <f t="shared" si="0"/>
        <v>-1.1999999999999034</v>
      </c>
      <c r="G8" s="38">
        <v>17810</v>
      </c>
      <c r="H8" s="18" t="s">
        <v>19</v>
      </c>
    </row>
    <row r="9" spans="1:8" ht="12.75">
      <c r="A9" s="13" t="s">
        <v>20</v>
      </c>
      <c r="B9" s="28">
        <v>99.7</v>
      </c>
      <c r="C9" s="29">
        <v>0.04458887799008587</v>
      </c>
      <c r="D9" s="42">
        <v>99.55</v>
      </c>
      <c r="E9" s="30">
        <v>0.04920860175301166</v>
      </c>
      <c r="F9" s="53">
        <f t="shared" si="0"/>
        <v>-1.5000000000000568</v>
      </c>
      <c r="G9" s="38">
        <v>17779</v>
      </c>
      <c r="H9" s="25" t="s">
        <v>21</v>
      </c>
    </row>
    <row r="10" spans="1:8" ht="13.5" thickBot="1">
      <c r="A10" s="19" t="s">
        <v>22</v>
      </c>
      <c r="B10" s="20">
        <v>99.6</v>
      </c>
      <c r="C10" s="21">
        <v>0.05222806407840679</v>
      </c>
      <c r="D10" s="41">
        <v>99.64</v>
      </c>
      <c r="E10" s="22">
        <v>0.044645749437949765</v>
      </c>
      <c r="F10" s="23">
        <f t="shared" si="0"/>
        <v>0.40000000000006253</v>
      </c>
      <c r="G10" s="38">
        <v>17082</v>
      </c>
      <c r="H10" s="11" t="s">
        <v>23</v>
      </c>
    </row>
    <row r="11" spans="1:8" ht="12.75">
      <c r="A11" s="13" t="s">
        <v>24</v>
      </c>
      <c r="B11" s="14">
        <v>99.5</v>
      </c>
      <c r="C11" s="15">
        <v>0.058435491696834624</v>
      </c>
      <c r="D11" s="40">
        <v>99.6</v>
      </c>
      <c r="E11" s="16">
        <v>0.047077472155084066</v>
      </c>
      <c r="F11" s="27">
        <f t="shared" si="0"/>
        <v>0.9999999999999432</v>
      </c>
      <c r="G11" s="38">
        <v>17019</v>
      </c>
      <c r="H11" s="18" t="s">
        <v>25</v>
      </c>
    </row>
    <row r="12" spans="1:8" ht="13.5" thickBot="1">
      <c r="A12" s="19" t="s">
        <v>26</v>
      </c>
      <c r="B12" s="20">
        <v>99.7</v>
      </c>
      <c r="C12" s="21">
        <v>0.04594990182078836</v>
      </c>
      <c r="D12" s="41">
        <v>99.74</v>
      </c>
      <c r="E12" s="22">
        <v>0.038403859120952046</v>
      </c>
      <c r="F12" s="23">
        <f t="shared" si="0"/>
        <v>0.3999999999999204</v>
      </c>
      <c r="G12" s="38">
        <v>16693</v>
      </c>
      <c r="H12" s="18" t="s">
        <v>27</v>
      </c>
    </row>
    <row r="13" spans="1:8" ht="12.75">
      <c r="A13" s="13" t="s">
        <v>28</v>
      </c>
      <c r="B13" s="14">
        <v>99.5</v>
      </c>
      <c r="C13" s="15">
        <v>0.05926711734114394</v>
      </c>
      <c r="D13" s="40">
        <v>99.58</v>
      </c>
      <c r="E13" s="16">
        <v>0.048808776369805795</v>
      </c>
      <c r="F13" s="27">
        <f t="shared" si="0"/>
        <v>0.799999999999983</v>
      </c>
      <c r="G13" s="38">
        <v>16670</v>
      </c>
      <c r="H13" s="25" t="s">
        <v>29</v>
      </c>
    </row>
    <row r="14" spans="1:8" ht="13.5" thickBot="1">
      <c r="A14" s="19" t="s">
        <v>30</v>
      </c>
      <c r="B14" s="20">
        <v>99.5</v>
      </c>
      <c r="C14" s="21">
        <v>0.05981728027554175</v>
      </c>
      <c r="D14" s="41">
        <v>99.49</v>
      </c>
      <c r="E14" s="22">
        <v>0.053972888411043585</v>
      </c>
      <c r="F14" s="23">
        <f>(D14-B14)/MAX(SQRT(C14^2+E14^2),0.1)</f>
        <v>-0.10000000000005116</v>
      </c>
      <c r="G14" s="38">
        <v>16482</v>
      </c>
      <c r="H14" s="11" t="s">
        <v>31</v>
      </c>
    </row>
    <row r="15" spans="1:8" ht="12.75">
      <c r="A15" s="13" t="s">
        <v>32</v>
      </c>
      <c r="B15" s="14">
        <v>99.8</v>
      </c>
      <c r="C15" s="15">
        <v>0.037879679561027745</v>
      </c>
      <c r="D15" s="40">
        <v>99.8</v>
      </c>
      <c r="E15" s="16">
        <v>0.03386341702035734</v>
      </c>
      <c r="F15" s="27">
        <f t="shared" si="0"/>
        <v>0</v>
      </c>
      <c r="G15" s="38">
        <v>16485</v>
      </c>
      <c r="H15" s="18" t="s">
        <v>33</v>
      </c>
    </row>
    <row r="16" spans="1:8" ht="13.5" thickBot="1">
      <c r="A16" s="19" t="s">
        <v>34</v>
      </c>
      <c r="B16" s="20">
        <v>99.8</v>
      </c>
      <c r="C16" s="21">
        <v>0.037993653026720864</v>
      </c>
      <c r="D16" s="41">
        <v>99.7</v>
      </c>
      <c r="E16" s="22">
        <v>0.04141046101397246</v>
      </c>
      <c r="F16" s="23">
        <f t="shared" si="0"/>
        <v>-0.9999999999999432</v>
      </c>
      <c r="G16" s="38">
        <v>16488</v>
      </c>
      <c r="H16" s="18" t="s">
        <v>35</v>
      </c>
    </row>
    <row r="17" spans="1:8" ht="12.75">
      <c r="A17" s="13" t="s">
        <v>36</v>
      </c>
      <c r="B17" s="14">
        <v>99.9</v>
      </c>
      <c r="C17" s="15">
        <v>0.026898486197229253</v>
      </c>
      <c r="D17" s="40">
        <v>99.81</v>
      </c>
      <c r="E17" s="16">
        <v>0.032969768232935355</v>
      </c>
      <c r="F17" s="27">
        <f t="shared" si="0"/>
        <v>-0.9000000000000341</v>
      </c>
      <c r="G17" s="38">
        <v>16462</v>
      </c>
      <c r="H17" s="25" t="s">
        <v>37</v>
      </c>
    </row>
    <row r="18" spans="1:8" ht="13.5" thickBot="1">
      <c r="A18" s="19" t="s">
        <v>38</v>
      </c>
      <c r="B18" s="20">
        <v>99.9</v>
      </c>
      <c r="C18" s="21">
        <v>0.02665885981685273</v>
      </c>
      <c r="D18" s="41">
        <v>99.83</v>
      </c>
      <c r="E18" s="22">
        <v>0.031138576137030364</v>
      </c>
      <c r="F18" s="26">
        <f t="shared" si="0"/>
        <v>-0.7000000000000739</v>
      </c>
      <c r="G18" s="38">
        <v>16509</v>
      </c>
      <c r="H18" s="11" t="s">
        <v>39</v>
      </c>
    </row>
    <row r="19" spans="1:8" ht="12.75">
      <c r="A19" s="13" t="s">
        <v>40</v>
      </c>
      <c r="B19" s="14">
        <v>99.8</v>
      </c>
      <c r="C19" s="15">
        <v>0.03768423415144726</v>
      </c>
      <c r="D19" s="40">
        <v>99.77</v>
      </c>
      <c r="E19" s="30">
        <v>0.036158713566792344</v>
      </c>
      <c r="F19" s="27">
        <f t="shared" si="0"/>
        <v>-0.30000000000001137</v>
      </c>
      <c r="G19" s="38">
        <v>16499</v>
      </c>
      <c r="H19" s="18" t="s">
        <v>41</v>
      </c>
    </row>
    <row r="20" spans="1:8" ht="13.5" thickBot="1">
      <c r="A20" s="19" t="s">
        <v>42</v>
      </c>
      <c r="B20" s="20">
        <v>99.8</v>
      </c>
      <c r="C20" s="21">
        <v>0.03748298534696645</v>
      </c>
      <c r="D20" s="41">
        <v>99.75</v>
      </c>
      <c r="E20" s="31">
        <v>0.037559705256537464</v>
      </c>
      <c r="F20" s="23">
        <f t="shared" si="0"/>
        <v>-0.4999999999999716</v>
      </c>
      <c r="G20" s="38">
        <v>16762</v>
      </c>
      <c r="H20" s="18" t="s">
        <v>43</v>
      </c>
    </row>
    <row r="21" spans="1:8" ht="12.75">
      <c r="A21" s="13" t="s">
        <v>44</v>
      </c>
      <c r="B21" s="14">
        <v>99.8</v>
      </c>
      <c r="C21" s="15">
        <v>0.03747595157221004</v>
      </c>
      <c r="D21" s="42">
        <v>99.84</v>
      </c>
      <c r="E21" s="30">
        <v>0.03004008168662694</v>
      </c>
      <c r="F21" s="17">
        <f t="shared" si="0"/>
        <v>0.40000000000006253</v>
      </c>
      <c r="G21" s="38">
        <v>16804</v>
      </c>
      <c r="H21" s="25" t="s">
        <v>45</v>
      </c>
    </row>
    <row r="22" spans="1:8" ht="13.5" thickBot="1">
      <c r="A22" s="19" t="s">
        <v>46</v>
      </c>
      <c r="B22" s="20">
        <v>99.8</v>
      </c>
      <c r="C22" s="21">
        <v>0.037166902081240606</v>
      </c>
      <c r="D22" s="41">
        <v>99.78</v>
      </c>
      <c r="E22" s="22">
        <v>0.03485893441583949</v>
      </c>
      <c r="F22" s="23">
        <f t="shared" si="0"/>
        <v>-0.1999999999999602</v>
      </c>
      <c r="G22" s="38">
        <v>17190</v>
      </c>
      <c r="H22" s="11" t="s">
        <v>47</v>
      </c>
    </row>
    <row r="23" spans="1:8" ht="12.75">
      <c r="A23" s="13" t="s">
        <v>48</v>
      </c>
      <c r="B23" s="14">
        <v>99.9</v>
      </c>
      <c r="C23" s="15">
        <v>0.026271717165821443</v>
      </c>
      <c r="D23" s="40">
        <v>99.89</v>
      </c>
      <c r="E23" s="16">
        <v>0.02469129156288592</v>
      </c>
      <c r="F23" s="27">
        <f t="shared" si="0"/>
        <v>-0.10000000000005116</v>
      </c>
      <c r="G23" s="38">
        <v>17227</v>
      </c>
      <c r="H23" s="18" t="s">
        <v>49</v>
      </c>
    </row>
    <row r="24" spans="1:8" ht="13.5" thickBot="1">
      <c r="A24" s="19" t="s">
        <v>50</v>
      </c>
      <c r="B24" s="20">
        <v>99.9</v>
      </c>
      <c r="C24" s="21">
        <v>0.0259509706662829</v>
      </c>
      <c r="D24" s="41">
        <v>99.82</v>
      </c>
      <c r="E24" s="22">
        <v>0.031228640116499992</v>
      </c>
      <c r="F24" s="54">
        <f t="shared" si="0"/>
        <v>-0.8000000000001251</v>
      </c>
      <c r="G24" s="38">
        <v>17548</v>
      </c>
      <c r="H24" s="18" t="s">
        <v>51</v>
      </c>
    </row>
    <row r="25" spans="1:8" ht="12.75">
      <c r="A25" s="32" t="s">
        <v>52</v>
      </c>
      <c r="B25" s="14">
        <v>99.8</v>
      </c>
      <c r="C25" s="15">
        <v>0.03668101735195594</v>
      </c>
      <c r="D25" s="40">
        <v>99.6</v>
      </c>
      <c r="E25" s="16">
        <v>0.046434838078409514</v>
      </c>
      <c r="F25" s="27">
        <f t="shared" si="0"/>
        <v>-2.0000000000000284</v>
      </c>
      <c r="G25" s="38">
        <v>17618</v>
      </c>
      <c r="H25" s="25" t="s">
        <v>53</v>
      </c>
    </row>
    <row r="26" spans="1:8" ht="13.5" thickBot="1">
      <c r="A26" s="19" t="s">
        <v>54</v>
      </c>
      <c r="B26" s="20">
        <v>99.6</v>
      </c>
      <c r="C26" s="21">
        <v>0.05101529920080568</v>
      </c>
      <c r="D26" s="41">
        <v>99.53</v>
      </c>
      <c r="E26" s="22">
        <v>0.049649188239261434</v>
      </c>
      <c r="F26" s="26">
        <f t="shared" si="0"/>
        <v>-0.6999999999999318</v>
      </c>
      <c r="G26" s="38">
        <v>18206</v>
      </c>
      <c r="H26" s="11" t="s">
        <v>55</v>
      </c>
    </row>
    <row r="27" spans="1:8" ht="12.75">
      <c r="A27" s="13" t="s">
        <v>56</v>
      </c>
      <c r="B27" s="14">
        <v>99.8</v>
      </c>
      <c r="C27" s="15">
        <v>0.03606472886793266</v>
      </c>
      <c r="D27" s="40">
        <v>99.87</v>
      </c>
      <c r="E27" s="16">
        <v>0.0261445387488758</v>
      </c>
      <c r="F27" s="27">
        <f t="shared" si="0"/>
        <v>0.7000000000000739</v>
      </c>
      <c r="G27" s="38">
        <v>18193</v>
      </c>
      <c r="H27" s="18" t="s">
        <v>57</v>
      </c>
    </row>
    <row r="28" spans="1:8" ht="13.5" thickBot="1">
      <c r="A28" s="19" t="s">
        <v>58</v>
      </c>
      <c r="B28" s="20">
        <v>99.7</v>
      </c>
      <c r="C28" s="21">
        <v>0.043512728352710875</v>
      </c>
      <c r="D28" s="41">
        <v>99.69</v>
      </c>
      <c r="E28" s="22">
        <v>0.03972528603559998</v>
      </c>
      <c r="F28" s="23">
        <f t="shared" si="0"/>
        <v>-0.10000000000005116</v>
      </c>
      <c r="G28" s="38">
        <v>18820</v>
      </c>
      <c r="H28" s="18" t="s">
        <v>59</v>
      </c>
    </row>
    <row r="29" spans="1:8" ht="12.75">
      <c r="A29" s="13" t="s">
        <v>60</v>
      </c>
      <c r="B29" s="14">
        <v>99.8</v>
      </c>
      <c r="C29" s="15">
        <v>0.035462844034433574</v>
      </c>
      <c r="D29" s="40">
        <v>99.75</v>
      </c>
      <c r="E29" s="16">
        <v>0.03567598620116211</v>
      </c>
      <c r="F29" s="27">
        <f t="shared" si="0"/>
        <v>-0.4999999999999716</v>
      </c>
      <c r="G29" s="38">
        <v>18867</v>
      </c>
      <c r="H29" s="25" t="s">
        <v>61</v>
      </c>
    </row>
    <row r="30" spans="1:8" ht="13.5" thickBot="1">
      <c r="A30" s="19" t="s">
        <v>62</v>
      </c>
      <c r="B30" s="20">
        <v>99.6</v>
      </c>
      <c r="C30" s="21">
        <v>0.0494658857033977</v>
      </c>
      <c r="D30" s="41">
        <v>99.73</v>
      </c>
      <c r="E30" s="22">
        <v>0.036434934293815543</v>
      </c>
      <c r="F30" s="23">
        <f t="shared" si="0"/>
        <v>1.3000000000000966</v>
      </c>
      <c r="G30" s="38">
        <v>19569</v>
      </c>
      <c r="H30" s="11" t="s">
        <v>63</v>
      </c>
    </row>
    <row r="31" spans="1:8" ht="12.75">
      <c r="A31" s="13" t="s">
        <v>64</v>
      </c>
      <c r="B31" s="14">
        <v>99.9</v>
      </c>
      <c r="C31" s="15">
        <v>0.024716584222979576</v>
      </c>
      <c r="D31" s="40">
        <v>99.83</v>
      </c>
      <c r="E31" s="16">
        <v>0.028919619156662132</v>
      </c>
      <c r="F31" s="27">
        <f t="shared" si="0"/>
        <v>-0.7000000000000739</v>
      </c>
      <c r="G31" s="38">
        <v>19586</v>
      </c>
      <c r="H31" s="18" t="s">
        <v>65</v>
      </c>
    </row>
    <row r="32" spans="1:8" ht="13.5" thickBot="1">
      <c r="A32" s="19" t="s">
        <v>66</v>
      </c>
      <c r="B32" s="20">
        <v>99.7</v>
      </c>
      <c r="C32" s="21">
        <v>0.042011294423833154</v>
      </c>
      <c r="D32" s="41">
        <v>99.64</v>
      </c>
      <c r="E32" s="22">
        <v>0.04117278819454256</v>
      </c>
      <c r="F32" s="23">
        <f t="shared" si="0"/>
        <v>-0.6000000000000227</v>
      </c>
      <c r="G32" s="38">
        <v>20433</v>
      </c>
      <c r="H32" s="18" t="s">
        <v>67</v>
      </c>
    </row>
    <row r="33" spans="1:8" ht="12.75">
      <c r="A33" s="13" t="s">
        <v>68</v>
      </c>
      <c r="B33" s="14">
        <v>100</v>
      </c>
      <c r="C33" s="15">
        <v>0</v>
      </c>
      <c r="D33" s="40">
        <v>99.87</v>
      </c>
      <c r="E33" s="16">
        <v>0.02477909018659217</v>
      </c>
      <c r="F33" s="27">
        <f t="shared" si="0"/>
        <v>-1.2999999999999545</v>
      </c>
      <c r="G33" s="38">
        <v>20420</v>
      </c>
      <c r="H33" s="25" t="s">
        <v>69</v>
      </c>
    </row>
    <row r="34" spans="1:8" ht="13.5" thickBot="1">
      <c r="A34" s="19" t="s">
        <v>70</v>
      </c>
      <c r="B34" s="20">
        <v>99.9</v>
      </c>
      <c r="C34" s="21">
        <v>0.025201569357398087</v>
      </c>
      <c r="D34" s="41">
        <v>99.92</v>
      </c>
      <c r="E34" s="22">
        <v>0.02017593342211393</v>
      </c>
      <c r="F34" s="23">
        <f t="shared" si="0"/>
        <v>0.1999999999999602</v>
      </c>
      <c r="G34" s="38">
        <v>18930</v>
      </c>
      <c r="H34" s="11" t="s">
        <v>71</v>
      </c>
    </row>
    <row r="35" spans="1:8" ht="12.75">
      <c r="A35" s="13" t="s">
        <v>72</v>
      </c>
      <c r="B35" s="14">
        <v>99.6</v>
      </c>
      <c r="C35" s="15">
        <v>0.050469852401698684</v>
      </c>
      <c r="D35" s="40">
        <v>99.64</v>
      </c>
      <c r="E35" s="16">
        <v>0.04283898403506616</v>
      </c>
      <c r="F35" s="27">
        <f t="shared" si="0"/>
        <v>0.40000000000006253</v>
      </c>
      <c r="G35" s="38">
        <v>18871</v>
      </c>
      <c r="H35" s="18" t="s">
        <v>73</v>
      </c>
    </row>
    <row r="36" spans="1:8" ht="13.5" thickBot="1">
      <c r="A36" s="19" t="s">
        <v>74</v>
      </c>
      <c r="B36" s="33">
        <v>99.5</v>
      </c>
      <c r="C36" s="34">
        <v>0.05871829134044375</v>
      </c>
      <c r="D36" s="43">
        <v>99.41</v>
      </c>
      <c r="E36" s="31">
        <v>0.05717174031999672</v>
      </c>
      <c r="F36" s="26">
        <f t="shared" si="0"/>
        <v>-0.9000000000000341</v>
      </c>
      <c r="G36" s="38">
        <v>17475</v>
      </c>
      <c r="H36" s="18" t="s">
        <v>75</v>
      </c>
    </row>
    <row r="37" spans="1:8" ht="13.5" thickBot="1">
      <c r="A37" s="6" t="s">
        <v>76</v>
      </c>
      <c r="B37" s="20">
        <v>99.4</v>
      </c>
      <c r="C37" s="21">
        <v>0.06445133621555292</v>
      </c>
      <c r="D37" s="44">
        <v>99.31</v>
      </c>
      <c r="E37" s="31">
        <v>0.061903184490653386</v>
      </c>
      <c r="F37" s="26">
        <f t="shared" si="0"/>
        <v>-0.9000000000000341</v>
      </c>
      <c r="G37" s="38">
        <v>17371</v>
      </c>
      <c r="H37" s="35" t="s">
        <v>77</v>
      </c>
    </row>
    <row r="38" spans="1:7" ht="13.5" thickBot="1">
      <c r="A38" s="36" t="s">
        <v>78</v>
      </c>
      <c r="B38" s="37">
        <f>AVERAGE(B2:B37)</f>
        <v>99.71944444444446</v>
      </c>
      <c r="C38" s="55">
        <f>SQRT(B38*(100-B38)*0.0001*2/$G38)*100</f>
        <v>0.0092055127975033</v>
      </c>
      <c r="D38" s="37">
        <f>AVERAGE(D2:D37)</f>
        <v>99.67805555555555</v>
      </c>
      <c r="E38" s="55">
        <f>SQRT(D38*(100-D38)*0.0001*2/$G38)*100</f>
        <v>0.009859136302840719</v>
      </c>
      <c r="F38" s="10">
        <f>(D38-B38)/SQRT($C38^2+E38^2)</f>
        <v>-3.068420370722418</v>
      </c>
      <c r="G38" s="38">
        <v>660287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7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3.5" thickBot="1">
      <c r="A1" s="50" t="s">
        <v>79</v>
      </c>
      <c r="B1" s="51" t="s">
        <v>80</v>
      </c>
    </row>
    <row r="2" spans="1:2" ht="12.75">
      <c r="A2" s="47" t="s">
        <v>81</v>
      </c>
      <c r="B2" s="45">
        <v>97.47584961544041</v>
      </c>
    </row>
    <row r="3" spans="1:2" ht="12.75">
      <c r="A3" s="47" t="s">
        <v>82</v>
      </c>
      <c r="B3" s="45">
        <v>97.81958106187967</v>
      </c>
    </row>
    <row r="4" spans="1:2" ht="12.75">
      <c r="A4" s="47" t="s">
        <v>83</v>
      </c>
      <c r="B4" s="45">
        <v>97.43774923158615</v>
      </c>
    </row>
    <row r="5" spans="1:2" ht="12.75">
      <c r="A5" s="47" t="s">
        <v>84</v>
      </c>
      <c r="B5" s="45">
        <v>97.51626801172034</v>
      </c>
    </row>
    <row r="6" spans="1:2" ht="12.75">
      <c r="A6" s="47" t="s">
        <v>85</v>
      </c>
      <c r="B6" s="45">
        <v>97.77098791644306</v>
      </c>
    </row>
    <row r="7" spans="1:2" ht="12.75">
      <c r="A7" s="47" t="s">
        <v>86</v>
      </c>
      <c r="B7" s="45">
        <v>98.03613023983091</v>
      </c>
    </row>
    <row r="8" spans="1:2" ht="12.75">
      <c r="A8" s="47" t="s">
        <v>87</v>
      </c>
      <c r="B8" s="45">
        <v>98.31181582270642</v>
      </c>
    </row>
    <row r="9" spans="1:2" ht="12.75">
      <c r="A9" s="48" t="s">
        <v>88</v>
      </c>
      <c r="B9" s="45">
        <v>98.6082433487909</v>
      </c>
    </row>
    <row r="10" spans="1:2" ht="12.75">
      <c r="A10" s="48" t="s">
        <v>89</v>
      </c>
      <c r="B10" s="45">
        <v>98.76646749957193</v>
      </c>
    </row>
    <row r="11" spans="1:2" ht="12.75">
      <c r="A11" s="48" t="s">
        <v>90</v>
      </c>
      <c r="B11" s="45">
        <v>98.588300829703</v>
      </c>
    </row>
    <row r="12" spans="1:2" ht="12.75">
      <c r="A12" s="48" t="s">
        <v>91</v>
      </c>
      <c r="B12" s="45">
        <v>98.40042152581258</v>
      </c>
    </row>
    <row r="13" spans="1:2" ht="12.75">
      <c r="A13" s="48" t="s">
        <v>92</v>
      </c>
      <c r="B13" s="45">
        <v>98.07560583496569</v>
      </c>
    </row>
    <row r="14" spans="1:2" ht="12.75">
      <c r="A14" s="48" t="s">
        <v>93</v>
      </c>
      <c r="B14" s="45">
        <v>98.311864508793</v>
      </c>
    </row>
    <row r="15" spans="1:2" ht="12.75">
      <c r="A15" s="48" t="s">
        <v>94</v>
      </c>
      <c r="B15" s="45">
        <v>98.51903726952246</v>
      </c>
    </row>
    <row r="16" spans="1:2" ht="12.75">
      <c r="A16" s="48" t="s">
        <v>95</v>
      </c>
      <c r="B16" s="45">
        <v>98.63744247806183</v>
      </c>
    </row>
    <row r="17" spans="1:2" ht="13.5" thickBot="1">
      <c r="A17" s="49" t="s">
        <v>96</v>
      </c>
      <c r="B17" s="46">
        <v>97.80880855985801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