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580" windowWidth="15320" windowHeight="13520" activeTab="0"/>
  </bookViews>
  <sheets>
    <sheet name="Tower7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<sst xmlns="http://schemas.openxmlformats.org/spreadsheetml/2006/main" count="59" uniqueCount="22">
  <si>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</si>
  <si>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</si>
  <si>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</si>
  <si>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</si>
  <si>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</si>
  <si>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</si>
  <si>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</si>
  <si>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</si>
  <si>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</si>
  <si>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</si>
  <si>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</si>
  <si>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</si>
  <si>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</si>
  <si>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</si>
  <si>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</si>
  <si>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</si>
  <si>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</si>
  <si>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</si>
  <si>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</si>
  <si>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Power measurements from Tower-14 MCMs, with all cables connected, compared with the tower measurement.</t>
  </si>
  <si>
    <t>TWR 14</t>
  </si>
  <si>
    <t>TWR-14 Overall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</si>
</sst>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8">
      <selection activeCell="L49" sqref="L49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19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2693</v>
      </c>
      <c r="C5" s="1">
        <v>51.66</v>
      </c>
      <c r="D5" s="1">
        <v>48.926</v>
      </c>
      <c r="E5" s="1">
        <v>13.281</v>
      </c>
      <c r="F5" s="1">
        <v>2.435</v>
      </c>
      <c r="G5" s="1">
        <v>1.437</v>
      </c>
      <c r="H5" s="1">
        <v>2.436</v>
      </c>
      <c r="I5" s="1">
        <f>(C5*F5+D5*G5+E5*H5)/1000</f>
        <v>0.228451278</v>
      </c>
      <c r="J5" s="1">
        <f>(C5*($F$15/F5)*2.65+D5*($G$15/G5)*1.5+E5*($H$15/H5)*2.65)/1000</f>
        <v>0.25703428311205495</v>
      </c>
      <c r="K5" s="3"/>
    </row>
    <row r="6" spans="1:11" ht="12">
      <c r="A6">
        <v>1</v>
      </c>
      <c r="B6" s="2">
        <v>2867</v>
      </c>
      <c r="C6" s="1">
        <v>49.951</v>
      </c>
      <c r="D6" s="1">
        <v>49.267</v>
      </c>
      <c r="E6" s="1">
        <v>13.33</v>
      </c>
      <c r="F6" s="1">
        <v>2.437</v>
      </c>
      <c r="G6" s="1">
        <v>1.437</v>
      </c>
      <c r="H6" s="1">
        <v>2.436</v>
      </c>
      <c r="I6" s="1">
        <f aca="true" t="shared" si="0" ref="I6:I13">(C6*F6+D6*G6+E6*H6)/1000</f>
        <v>0.22499914599999998</v>
      </c>
      <c r="J6" s="1">
        <f aca="true" t="shared" si="1" ref="J6:J13">(C6*($F$15/F6)*2.65+D6*($G$15/G6)*1.5+E6*($H$15/H6)*2.65)/1000</f>
        <v>0.25270665657765595</v>
      </c>
      <c r="K6" s="3"/>
    </row>
    <row r="7" spans="1:11" ht="12">
      <c r="A7">
        <v>2</v>
      </c>
      <c r="B7" s="2">
        <v>2969</v>
      </c>
      <c r="C7" s="1">
        <v>49.902</v>
      </c>
      <c r="D7" s="1">
        <v>49.56</v>
      </c>
      <c r="E7" s="1">
        <v>13.428</v>
      </c>
      <c r="F7" s="1">
        <v>2.437</v>
      </c>
      <c r="G7" s="1">
        <v>1.435</v>
      </c>
      <c r="H7" s="1">
        <v>2.437</v>
      </c>
      <c r="I7" s="1">
        <f t="shared" si="0"/>
        <v>0.22545380999999998</v>
      </c>
      <c r="J7" s="1">
        <f t="shared" si="1"/>
        <v>0.25336712384278953</v>
      </c>
      <c r="K7" s="3"/>
    </row>
    <row r="8" spans="1:11" ht="12">
      <c r="A8">
        <v>3</v>
      </c>
      <c r="B8" s="2">
        <v>2801</v>
      </c>
      <c r="C8" s="1">
        <v>50.146</v>
      </c>
      <c r="D8" s="1">
        <v>49.756</v>
      </c>
      <c r="E8" s="1">
        <v>13.379</v>
      </c>
      <c r="F8" s="1">
        <v>2.437</v>
      </c>
      <c r="G8" s="1">
        <v>1.435</v>
      </c>
      <c r="H8" s="1">
        <v>2.437</v>
      </c>
      <c r="I8" s="1">
        <f t="shared" si="0"/>
        <v>0.226210285</v>
      </c>
      <c r="J8" s="1">
        <f t="shared" si="1"/>
        <v>0.2542073041074091</v>
      </c>
      <c r="K8" s="3"/>
    </row>
    <row r="9" spans="1:11" ht="12">
      <c r="A9">
        <v>4</v>
      </c>
      <c r="B9" s="2">
        <v>13001</v>
      </c>
      <c r="C9" s="1">
        <v>50.195</v>
      </c>
      <c r="D9" s="1">
        <v>49.316</v>
      </c>
      <c r="E9" s="1">
        <v>13.232</v>
      </c>
      <c r="F9" s="1">
        <v>2.435</v>
      </c>
      <c r="G9" s="1">
        <v>1.437</v>
      </c>
      <c r="H9" s="1">
        <v>2.44</v>
      </c>
      <c r="I9" s="1">
        <f t="shared" si="0"/>
        <v>0.22537799700000002</v>
      </c>
      <c r="J9" s="1">
        <f>(C9*($F$15/F9)*2.65+D9*($G$15/G9)*1.5+E9*($H$15/H9)*2.65)/1000</f>
        <v>0.25324323934852805</v>
      </c>
      <c r="K9" s="3"/>
    </row>
    <row r="10" spans="1:11" ht="12">
      <c r="A10">
        <v>5</v>
      </c>
      <c r="B10" s="2">
        <v>5003</v>
      </c>
      <c r="C10" s="1">
        <v>49.951</v>
      </c>
      <c r="D10" s="1">
        <v>49.316</v>
      </c>
      <c r="E10" s="1">
        <v>13.184</v>
      </c>
      <c r="F10" s="1">
        <v>2.437</v>
      </c>
      <c r="G10" s="1">
        <v>1.436</v>
      </c>
      <c r="H10" s="1">
        <v>2.438</v>
      </c>
      <c r="I10" s="1">
        <f t="shared" si="0"/>
        <v>0.224690955</v>
      </c>
      <c r="J10" s="1">
        <f t="shared" si="1"/>
        <v>0.25237725415212037</v>
      </c>
      <c r="K10" s="3"/>
    </row>
    <row r="11" spans="1:11" ht="12">
      <c r="A11">
        <v>6</v>
      </c>
      <c r="B11" s="2">
        <v>4023</v>
      </c>
      <c r="C11" s="1">
        <v>50.342</v>
      </c>
      <c r="D11" s="1">
        <v>49.951</v>
      </c>
      <c r="E11" s="1">
        <v>13.525</v>
      </c>
      <c r="F11" s="1">
        <v>2.435</v>
      </c>
      <c r="G11" s="1">
        <v>1.438</v>
      </c>
      <c r="H11" s="1">
        <v>2.439</v>
      </c>
      <c r="I11" s="1">
        <f t="shared" si="0"/>
        <v>0.22739978300000002</v>
      </c>
      <c r="J11" s="1">
        <f t="shared" si="1"/>
        <v>0.25540349885101843</v>
      </c>
      <c r="K11" s="3"/>
    </row>
    <row r="12" spans="1:11" ht="12">
      <c r="A12">
        <v>7</v>
      </c>
      <c r="B12" s="2">
        <v>2996</v>
      </c>
      <c r="C12" s="1">
        <v>49.756</v>
      </c>
      <c r="D12" s="1">
        <v>49.219</v>
      </c>
      <c r="E12" s="1">
        <v>13.232</v>
      </c>
      <c r="F12" s="1">
        <v>2.438</v>
      </c>
      <c r="G12" s="1">
        <v>1.44</v>
      </c>
      <c r="H12" s="1">
        <v>2.438</v>
      </c>
      <c r="I12" s="1">
        <f t="shared" si="0"/>
        <v>0.22444010400000003</v>
      </c>
      <c r="J12" s="1">
        <f t="shared" si="1"/>
        <v>0.2515599279891304</v>
      </c>
      <c r="K12" s="3"/>
    </row>
    <row r="13" spans="1:11" ht="12">
      <c r="A13">
        <v>8</v>
      </c>
      <c r="B13" s="2">
        <v>5001</v>
      </c>
      <c r="C13" s="1">
        <v>50.146</v>
      </c>
      <c r="D13" s="1">
        <v>49.17</v>
      </c>
      <c r="E13" s="1">
        <v>13.721</v>
      </c>
      <c r="F13" s="1">
        <v>2.437</v>
      </c>
      <c r="G13" s="1">
        <v>1.435</v>
      </c>
      <c r="H13" s="1">
        <v>2.436</v>
      </c>
      <c r="I13" s="1">
        <f t="shared" si="0"/>
        <v>0.22618910799999997</v>
      </c>
      <c r="J13" s="1">
        <f t="shared" si="1"/>
        <v>0.2543453616003602</v>
      </c>
      <c r="K13" s="3"/>
    </row>
    <row r="14" spans="1:11" ht="12">
      <c r="A14" t="s">
        <v>9</v>
      </c>
      <c r="C14" s="1">
        <f>SUM(C5:C13)</f>
        <v>452.04900000000004</v>
      </c>
      <c r="D14" s="1">
        <f>SUM(D5:D13)</f>
        <v>444.48100000000005</v>
      </c>
      <c r="E14" s="1">
        <f>SUM(E5:E13)</f>
        <v>120.31200000000001</v>
      </c>
      <c r="I14" s="1">
        <f>SUM(I5:I13)</f>
        <v>2.033212466</v>
      </c>
      <c r="J14" s="1">
        <f>SUM(J5:J13)</f>
        <v>2.284244649581067</v>
      </c>
      <c r="K14" s="3"/>
    </row>
    <row r="15" spans="1:11" ht="12">
      <c r="A15" t="s">
        <v>20</v>
      </c>
      <c r="B15"/>
      <c r="C15" s="1">
        <v>501</v>
      </c>
      <c r="D15" s="1">
        <v>505</v>
      </c>
      <c r="E15" s="1">
        <v>146</v>
      </c>
      <c r="F15" s="1">
        <v>2.61</v>
      </c>
      <c r="G15" s="1">
        <v>1.41</v>
      </c>
      <c r="H15" s="1">
        <v>2.65</v>
      </c>
      <c r="I15" s="1">
        <f>(C15*F15+D15*G15+E15*H15)/1000</f>
        <v>2.40656</v>
      </c>
      <c r="J15" s="1">
        <f>I15</f>
        <v>2.40656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13034</v>
      </c>
      <c r="C18" s="1">
        <v>52.002</v>
      </c>
      <c r="D18" s="1">
        <v>49.756</v>
      </c>
      <c r="E18" s="1">
        <v>13.281</v>
      </c>
      <c r="F18" s="1">
        <v>2.437</v>
      </c>
      <c r="G18" s="1">
        <v>1.437</v>
      </c>
      <c r="H18" s="1">
        <v>2.438</v>
      </c>
      <c r="I18" s="1">
        <f aca="true" t="shared" si="2" ref="I18:I26">(C18*F18+D18*G18+E18*H18)/1000</f>
        <v>0.230607324</v>
      </c>
      <c r="J18" s="1">
        <f>(C18*($F$28/F18)*2.65+D18*($G$28/G18)*1.5+E18*($H$28/H18)*2.65)/1000</f>
        <v>0.25907469489889895</v>
      </c>
      <c r="K18" s="3"/>
    </row>
    <row r="19" spans="1:11" ht="12">
      <c r="A19">
        <v>1</v>
      </c>
      <c r="B19" s="2">
        <v>3166</v>
      </c>
      <c r="C19" s="1">
        <v>49.951</v>
      </c>
      <c r="D19" s="1">
        <v>49.121</v>
      </c>
      <c r="E19" s="1">
        <v>13.477</v>
      </c>
      <c r="F19" s="1">
        <v>2.437</v>
      </c>
      <c r="G19" s="1">
        <v>1.437</v>
      </c>
      <c r="H19" s="1">
        <v>2.438</v>
      </c>
      <c r="I19" s="1">
        <f t="shared" si="2"/>
        <v>0.22517439000000003</v>
      </c>
      <c r="J19" s="1">
        <f aca="true" t="shared" si="3" ref="J19:J26">(C19*($F$28/F19)*2.65+D19*($G$28/G19)*1.5+E19*($H$28/H19)*2.65)/1000</f>
        <v>0.25288367134308865</v>
      </c>
      <c r="K19" s="3"/>
    </row>
    <row r="20" spans="1:11" ht="12">
      <c r="A20">
        <v>2</v>
      </c>
      <c r="B20" s="2">
        <v>3167</v>
      </c>
      <c r="C20" s="1">
        <v>49.219</v>
      </c>
      <c r="D20" s="1">
        <v>49.365</v>
      </c>
      <c r="E20" s="1">
        <v>13.232</v>
      </c>
      <c r="F20" s="1">
        <v>2.436</v>
      </c>
      <c r="G20" s="1">
        <v>1.436</v>
      </c>
      <c r="H20" s="1">
        <v>2.438</v>
      </c>
      <c r="I20" s="1">
        <f t="shared" si="2"/>
        <v>0.22304524</v>
      </c>
      <c r="J20" s="1">
        <f t="shared" si="3"/>
        <v>0.25056752371797086</v>
      </c>
      <c r="K20" s="3"/>
    </row>
    <row r="21" spans="1:11" ht="12">
      <c r="A21">
        <v>3</v>
      </c>
      <c r="B21" s="2">
        <v>2918</v>
      </c>
      <c r="C21" s="1">
        <v>50.293</v>
      </c>
      <c r="D21" s="1">
        <v>50.195</v>
      </c>
      <c r="E21" s="1">
        <v>13.379</v>
      </c>
      <c r="F21" s="1">
        <v>2.436</v>
      </c>
      <c r="G21" s="1">
        <v>1.435</v>
      </c>
      <c r="H21" s="1">
        <v>2.438</v>
      </c>
      <c r="I21" s="1">
        <f t="shared" si="2"/>
        <v>0.22716157499999998</v>
      </c>
      <c r="J21" s="1">
        <f t="shared" si="3"/>
        <v>0.2553143173572186</v>
      </c>
      <c r="K21" s="3"/>
    </row>
    <row r="22" spans="1:11" ht="12">
      <c r="A22">
        <v>4</v>
      </c>
      <c r="B22" s="2">
        <v>13006</v>
      </c>
      <c r="C22" s="1">
        <v>49.902</v>
      </c>
      <c r="D22" s="1">
        <v>49.512</v>
      </c>
      <c r="E22" s="1">
        <v>13.33</v>
      </c>
      <c r="F22" s="1">
        <v>2.436</v>
      </c>
      <c r="G22" s="1">
        <v>1.437</v>
      </c>
      <c r="H22" s="1">
        <v>2.437</v>
      </c>
      <c r="I22" s="1">
        <f t="shared" si="2"/>
        <v>0.225195226</v>
      </c>
      <c r="J22" s="1">
        <f t="shared" si="3"/>
        <v>0.2529705547334432</v>
      </c>
      <c r="K22" s="3"/>
    </row>
    <row r="23" spans="1:11" ht="12">
      <c r="A23">
        <v>5</v>
      </c>
      <c r="B23" s="2">
        <v>2831</v>
      </c>
      <c r="C23" s="1">
        <v>50.146</v>
      </c>
      <c r="D23" s="1">
        <v>49.609</v>
      </c>
      <c r="E23" s="1">
        <v>13.428</v>
      </c>
      <c r="F23" s="1">
        <v>2.437</v>
      </c>
      <c r="G23" s="1">
        <v>1.438</v>
      </c>
      <c r="H23" s="1">
        <v>2.437</v>
      </c>
      <c r="I23" s="1">
        <f t="shared" si="2"/>
        <v>0.22626758</v>
      </c>
      <c r="J23" s="1">
        <f t="shared" si="3"/>
        <v>0.2539793056446656</v>
      </c>
      <c r="K23" s="3"/>
    </row>
    <row r="24" spans="1:11" ht="12">
      <c r="A24">
        <v>6</v>
      </c>
      <c r="B24" s="2">
        <v>13031</v>
      </c>
      <c r="C24" s="1">
        <v>50.195</v>
      </c>
      <c r="D24" s="1">
        <v>49.316</v>
      </c>
      <c r="E24" s="1">
        <v>13.379</v>
      </c>
      <c r="F24" s="1">
        <v>2.437</v>
      </c>
      <c r="G24" s="1">
        <v>1.438</v>
      </c>
      <c r="H24" s="1">
        <v>2.438</v>
      </c>
      <c r="I24" s="1">
        <f t="shared" si="2"/>
        <v>0.22585962499999998</v>
      </c>
      <c r="J24" s="1">
        <f t="shared" si="3"/>
        <v>0.25353041862143155</v>
      </c>
      <c r="K24" s="3"/>
    </row>
    <row r="25" spans="1:11" ht="12">
      <c r="A25">
        <v>7</v>
      </c>
      <c r="B25" s="2">
        <v>2941</v>
      </c>
      <c r="C25" s="1">
        <v>50</v>
      </c>
      <c r="D25" s="1">
        <v>49.121</v>
      </c>
      <c r="E25" s="1">
        <v>13.281</v>
      </c>
      <c r="F25" s="1">
        <v>2.436</v>
      </c>
      <c r="G25" s="1">
        <v>1.438</v>
      </c>
      <c r="H25" s="1">
        <v>2.437</v>
      </c>
      <c r="I25" s="1">
        <f t="shared" si="2"/>
        <v>0.22480179499999997</v>
      </c>
      <c r="J25" s="1">
        <f t="shared" si="3"/>
        <v>0.25248184920721434</v>
      </c>
      <c r="K25" s="3"/>
    </row>
    <row r="26" spans="1:11" ht="12">
      <c r="A26">
        <v>8</v>
      </c>
      <c r="B26" s="2">
        <v>13093</v>
      </c>
      <c r="C26" s="1">
        <v>50.342</v>
      </c>
      <c r="D26" s="1">
        <v>49.17</v>
      </c>
      <c r="E26" s="1">
        <v>13.281</v>
      </c>
      <c r="F26" s="1">
        <v>2.438</v>
      </c>
      <c r="G26" s="1">
        <v>1.436</v>
      </c>
      <c r="H26" s="1">
        <v>2.439</v>
      </c>
      <c r="I26" s="1">
        <f t="shared" si="2"/>
        <v>0.225734275</v>
      </c>
      <c r="J26" s="1">
        <f t="shared" si="3"/>
        <v>0.2534770379001543</v>
      </c>
      <c r="K26" s="3"/>
    </row>
    <row r="27" spans="1:11" ht="12">
      <c r="A27" t="s">
        <v>9</v>
      </c>
      <c r="C27" s="1">
        <f>SUM(C18:C26)</f>
        <v>452.05</v>
      </c>
      <c r="D27" s="1">
        <f>SUM(D18:D26)</f>
        <v>445.165</v>
      </c>
      <c r="E27" s="1">
        <f>SUM(E18:E26)</f>
        <v>120.06800000000001</v>
      </c>
      <c r="I27" s="1">
        <f>SUM(I18:I26)</f>
        <v>2.0338470300000004</v>
      </c>
      <c r="J27" s="1">
        <f>SUM(J18:J26)</f>
        <v>2.284279373424086</v>
      </c>
      <c r="K27" s="3"/>
    </row>
    <row r="28" spans="1:11" ht="12">
      <c r="A28" t="str">
        <f>A15</f>
        <v>TWR 14</v>
      </c>
      <c r="B28"/>
      <c r="C28" s="1">
        <v>510</v>
      </c>
      <c r="D28" s="1">
        <v>513</v>
      </c>
      <c r="E28" s="1">
        <v>151</v>
      </c>
      <c r="F28" s="1">
        <f>$F$15</f>
        <v>2.61</v>
      </c>
      <c r="G28" s="1">
        <f>$G$15</f>
        <v>1.41</v>
      </c>
      <c r="H28" s="1">
        <f>$H$15</f>
        <v>2.65</v>
      </c>
      <c r="I28" s="1">
        <f>(C28*F28+D28*G28+E28*H28)/1000</f>
        <v>2.45458</v>
      </c>
      <c r="J28" s="1">
        <f>I28</f>
        <v>2.45458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2873</v>
      </c>
      <c r="C31" s="1">
        <v>51.221</v>
      </c>
      <c r="D31" s="1">
        <v>49.316</v>
      </c>
      <c r="E31" s="1">
        <v>13.086</v>
      </c>
      <c r="F31" s="1">
        <v>2.438</v>
      </c>
      <c r="G31" s="1">
        <v>1.437</v>
      </c>
      <c r="H31" s="1">
        <v>2.437</v>
      </c>
      <c r="I31" s="1">
        <f aca="true" t="shared" si="4" ref="I31:I39">(C31*F31+D31*G31+E31*H31)/1000</f>
        <v>0.22763447199999998</v>
      </c>
      <c r="J31" s="1">
        <f>(C31*($F$41/F31)*2.65+D31*($G$41/G31)*1.5+E31*($H$41/H31)*2.65)/1000</f>
        <v>0.25560467854248564</v>
      </c>
      <c r="K31" s="3"/>
    </row>
    <row r="32" spans="1:11" ht="12">
      <c r="A32">
        <v>1</v>
      </c>
      <c r="B32" s="2">
        <v>3187</v>
      </c>
      <c r="C32" s="1">
        <v>49.902</v>
      </c>
      <c r="D32" s="1">
        <v>49.365</v>
      </c>
      <c r="E32" s="1">
        <v>13.379</v>
      </c>
      <c r="F32" s="1">
        <v>2.437</v>
      </c>
      <c r="G32" s="1">
        <v>1.435</v>
      </c>
      <c r="H32" s="1">
        <v>2.437</v>
      </c>
      <c r="I32" s="1">
        <f t="shared" si="4"/>
        <v>0.225054572</v>
      </c>
      <c r="J32" s="1">
        <f aca="true" t="shared" si="5" ref="J32:J39">(C32*($F$41/F32)*2.65+D32*($G$41/G32)*1.5+E32*($H$41/H32)*2.65)/1000</f>
        <v>0.2529385204412519</v>
      </c>
      <c r="K32" s="3"/>
    </row>
    <row r="33" spans="1:11" ht="12">
      <c r="A33">
        <v>2</v>
      </c>
      <c r="B33" s="2">
        <v>3177</v>
      </c>
      <c r="C33" s="1">
        <v>49.219</v>
      </c>
      <c r="D33" s="1">
        <v>49.267</v>
      </c>
      <c r="E33" s="1">
        <v>13.086</v>
      </c>
      <c r="F33" s="1">
        <v>2.437</v>
      </c>
      <c r="G33" s="1">
        <v>1.437</v>
      </c>
      <c r="H33" s="1">
        <v>2.437</v>
      </c>
      <c r="I33" s="1">
        <f t="shared" si="4"/>
        <v>0.222633964</v>
      </c>
      <c r="J33" s="1">
        <f t="shared" si="5"/>
        <v>0.24991026933119628</v>
      </c>
      <c r="K33" s="3"/>
    </row>
    <row r="34" spans="1:11" ht="12">
      <c r="A34">
        <v>3</v>
      </c>
      <c r="B34" s="2">
        <v>4091</v>
      </c>
      <c r="C34" s="1">
        <v>49.951</v>
      </c>
      <c r="D34" s="1">
        <v>49.512</v>
      </c>
      <c r="E34" s="1">
        <v>13.379</v>
      </c>
      <c r="F34" s="1">
        <v>2.437</v>
      </c>
      <c r="G34" s="1">
        <v>1.438</v>
      </c>
      <c r="H34" s="1">
        <v>2.439</v>
      </c>
      <c r="I34" s="1">
        <f t="shared" si="4"/>
        <v>0.225560224</v>
      </c>
      <c r="J34" s="1">
        <f t="shared" si="5"/>
        <v>0.25311039210155833</v>
      </c>
      <c r="K34" s="3"/>
    </row>
    <row r="35" spans="1:11" ht="12">
      <c r="A35">
        <v>4</v>
      </c>
      <c r="B35" s="2">
        <v>13050</v>
      </c>
      <c r="C35" s="1">
        <v>50.098</v>
      </c>
      <c r="D35" s="1">
        <v>49.756</v>
      </c>
      <c r="E35" s="1">
        <v>13.232</v>
      </c>
      <c r="F35" s="1">
        <v>2.434</v>
      </c>
      <c r="G35" s="1">
        <v>1.436</v>
      </c>
      <c r="H35" s="1">
        <v>2.437</v>
      </c>
      <c r="I35" s="1">
        <f t="shared" si="4"/>
        <v>0.225634532</v>
      </c>
      <c r="J35" s="1">
        <f t="shared" si="5"/>
        <v>0.2537716561167022</v>
      </c>
      <c r="K35" s="3"/>
    </row>
    <row r="36" spans="1:11" ht="12">
      <c r="A36">
        <v>5</v>
      </c>
      <c r="B36" s="2">
        <v>5000</v>
      </c>
      <c r="C36" s="1">
        <v>50.146</v>
      </c>
      <c r="D36" s="1">
        <v>49.902</v>
      </c>
      <c r="E36" s="1">
        <v>13.428</v>
      </c>
      <c r="F36" s="1">
        <v>2.437</v>
      </c>
      <c r="G36" s="1">
        <v>1.437</v>
      </c>
      <c r="H36" s="1">
        <v>2.438</v>
      </c>
      <c r="I36" s="1">
        <f t="shared" si="4"/>
        <v>0.22665244</v>
      </c>
      <c r="J36" s="1">
        <f t="shared" si="5"/>
        <v>0.2544454520813117</v>
      </c>
      <c r="K36" s="3"/>
    </row>
    <row r="37" spans="1:11" ht="12">
      <c r="A37">
        <v>6</v>
      </c>
      <c r="B37" s="2">
        <v>4073</v>
      </c>
      <c r="C37" s="1">
        <v>50.195</v>
      </c>
      <c r="D37" s="1">
        <v>50.049</v>
      </c>
      <c r="E37" s="1">
        <v>13.281</v>
      </c>
      <c r="F37" s="1">
        <v>2.437</v>
      </c>
      <c r="G37" s="1">
        <v>1.437</v>
      </c>
      <c r="H37" s="1">
        <v>2.437</v>
      </c>
      <c r="I37" s="1">
        <f t="shared" si="4"/>
        <v>0.226611425</v>
      </c>
      <c r="J37" s="1">
        <f t="shared" si="5"/>
        <v>0.2543931506746633</v>
      </c>
      <c r="K37" s="3"/>
    </row>
    <row r="38" spans="1:11" ht="12">
      <c r="A38">
        <v>7</v>
      </c>
      <c r="B38" s="2">
        <v>2706</v>
      </c>
      <c r="C38" s="1">
        <v>49.902</v>
      </c>
      <c r="D38" s="1">
        <v>49.219</v>
      </c>
      <c r="E38" s="1">
        <v>13.281</v>
      </c>
      <c r="F38" s="1">
        <v>2.437</v>
      </c>
      <c r="G38" s="1">
        <v>1.438</v>
      </c>
      <c r="H38" s="1">
        <v>2.437</v>
      </c>
      <c r="I38" s="1">
        <f t="shared" si="4"/>
        <v>0.224753893</v>
      </c>
      <c r="J38" s="1">
        <f t="shared" si="5"/>
        <v>0.252289597367999</v>
      </c>
      <c r="K38" s="3"/>
    </row>
    <row r="39" spans="1:11" ht="12">
      <c r="A39">
        <v>8</v>
      </c>
      <c r="B39" s="2">
        <v>2975</v>
      </c>
      <c r="C39" s="1">
        <v>49.805</v>
      </c>
      <c r="D39" s="1">
        <v>49.219</v>
      </c>
      <c r="E39" s="1">
        <v>13.135</v>
      </c>
      <c r="F39" s="1">
        <v>2.437</v>
      </c>
      <c r="G39" s="1">
        <v>1.436</v>
      </c>
      <c r="H39" s="1">
        <v>2.438</v>
      </c>
      <c r="I39" s="1">
        <f t="shared" si="4"/>
        <v>0.224076399</v>
      </c>
      <c r="J39" s="1">
        <f t="shared" si="5"/>
        <v>0.2516788816354276</v>
      </c>
      <c r="K39" s="3"/>
    </row>
    <row r="40" spans="1:11" ht="12">
      <c r="A40" t="s">
        <v>9</v>
      </c>
      <c r="C40" s="1">
        <f>SUM(C31:C39)</f>
        <v>450.43899999999996</v>
      </c>
      <c r="D40" s="1">
        <f>SUM(D31:D39)</f>
        <v>445.60499999999996</v>
      </c>
      <c r="E40" s="1">
        <f>SUM(E31:E39)</f>
        <v>119.28700000000002</v>
      </c>
      <c r="I40" s="1">
        <f>SUM(I31:I39)</f>
        <v>2.028611921</v>
      </c>
      <c r="J40" s="1">
        <f>SUM(J31:J39)</f>
        <v>2.278142598292596</v>
      </c>
      <c r="K40" s="3"/>
    </row>
    <row r="41" spans="1:11" ht="12">
      <c r="A41" t="str">
        <f>A28</f>
        <v>TWR 14</v>
      </c>
      <c r="B41"/>
      <c r="C41" s="1">
        <v>516</v>
      </c>
      <c r="D41" s="1">
        <v>513</v>
      </c>
      <c r="E41" s="1">
        <v>154</v>
      </c>
      <c r="F41" s="1">
        <f>$F$15</f>
        <v>2.61</v>
      </c>
      <c r="G41" s="1">
        <f>$G$15</f>
        <v>1.41</v>
      </c>
      <c r="H41" s="1">
        <f>$H$15</f>
        <v>2.65</v>
      </c>
      <c r="I41" s="1">
        <f>(C41*F41+D41*G41+E41*H41)/1000</f>
        <v>2.47819</v>
      </c>
      <c r="J41" s="1">
        <f>I41</f>
        <v>2.47819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4018</v>
      </c>
      <c r="C44" s="1">
        <v>52.099</v>
      </c>
      <c r="D44" s="1">
        <v>49.805</v>
      </c>
      <c r="E44" s="1">
        <v>13.086</v>
      </c>
      <c r="F44" s="1">
        <v>2.436</v>
      </c>
      <c r="G44" s="1">
        <v>1.437</v>
      </c>
      <c r="H44" s="1">
        <v>2.437</v>
      </c>
      <c r="I44" s="1">
        <f aca="true" t="shared" si="6" ref="I44:I52">(C44*F44+D44*G44+E44*H44)/1000</f>
        <v>0.230373531</v>
      </c>
      <c r="J44" s="1">
        <f>(C44*($F$54/F44)*2.65+D44*($G$54/G44)*1.5+E44*($H$54/H44)*2.65)/1000</f>
        <v>0.25893659313389633</v>
      </c>
      <c r="K44" s="3"/>
    </row>
    <row r="45" spans="1:11" ht="12">
      <c r="A45">
        <v>1</v>
      </c>
      <c r="B45">
        <v>2939</v>
      </c>
      <c r="C45" s="1">
        <v>50.098</v>
      </c>
      <c r="D45" s="1">
        <v>49.756</v>
      </c>
      <c r="E45" s="1">
        <v>13.525</v>
      </c>
      <c r="F45" s="1">
        <v>2.437</v>
      </c>
      <c r="G45" s="1">
        <v>1.435</v>
      </c>
      <c r="H45" s="1">
        <v>2.437</v>
      </c>
      <c r="I45" s="1">
        <f t="shared" si="6"/>
        <v>0.22644911099999995</v>
      </c>
      <c r="J45" s="1">
        <f aca="true" t="shared" si="7" ref="J45:J52">(C45*($F$54/F45)*2.65+D45*($G$54/G45)*1.5+E45*($H$54/H45)*2.65)/1000</f>
        <v>0.2544917903609996</v>
      </c>
      <c r="K45" s="3"/>
    </row>
    <row r="46" spans="1:11" ht="12">
      <c r="A46">
        <v>2</v>
      </c>
      <c r="B46">
        <v>5002</v>
      </c>
      <c r="C46" s="1">
        <v>50.293</v>
      </c>
      <c r="D46" s="1">
        <v>49.463</v>
      </c>
      <c r="E46" s="1">
        <v>13.525</v>
      </c>
      <c r="F46" s="1">
        <v>2.437</v>
      </c>
      <c r="G46" s="1">
        <v>1.437</v>
      </c>
      <c r="H46" s="1">
        <v>2.437</v>
      </c>
      <c r="I46" s="1">
        <f t="shared" si="6"/>
        <v>0.22660279700000002</v>
      </c>
      <c r="J46" s="1">
        <f t="shared" si="7"/>
        <v>0.2545119166400388</v>
      </c>
      <c r="K46" s="3"/>
    </row>
    <row r="47" spans="1:11" ht="12">
      <c r="A47">
        <v>3</v>
      </c>
      <c r="B47">
        <v>2973</v>
      </c>
      <c r="C47" s="1">
        <v>50.195</v>
      </c>
      <c r="D47" s="1">
        <v>49.853</v>
      </c>
      <c r="E47" s="1">
        <v>13.379</v>
      </c>
      <c r="F47" s="1">
        <v>2.437</v>
      </c>
      <c r="G47" s="1">
        <v>1.437</v>
      </c>
      <c r="H47" s="1">
        <v>2.438</v>
      </c>
      <c r="I47" s="1">
        <f t="shared" si="6"/>
        <v>0.226581978</v>
      </c>
      <c r="J47" s="1">
        <f t="shared" si="7"/>
        <v>0.25437125969041796</v>
      </c>
      <c r="K47" s="3"/>
    </row>
    <row r="48" spans="1:11" ht="12">
      <c r="A48">
        <v>4</v>
      </c>
      <c r="B48">
        <v>2893</v>
      </c>
      <c r="C48" s="1">
        <v>49.902</v>
      </c>
      <c r="D48" s="1">
        <v>49.707</v>
      </c>
      <c r="E48" s="1">
        <v>13.281</v>
      </c>
      <c r="F48" s="1">
        <v>2.437</v>
      </c>
      <c r="G48" s="1">
        <v>1.438</v>
      </c>
      <c r="H48" s="1">
        <v>2.437</v>
      </c>
      <c r="I48" s="1">
        <f t="shared" si="6"/>
        <v>0.22545563699999996</v>
      </c>
      <c r="J48" s="1">
        <f t="shared" si="7"/>
        <v>0.25300734423865273</v>
      </c>
      <c r="K48" s="3"/>
    </row>
    <row r="49" spans="1:11" ht="12">
      <c r="A49">
        <v>5</v>
      </c>
      <c r="B49">
        <v>2810</v>
      </c>
      <c r="C49" s="1">
        <v>49.902</v>
      </c>
      <c r="D49" s="1">
        <v>49.512</v>
      </c>
      <c r="E49" s="1">
        <v>13.33</v>
      </c>
      <c r="F49" s="1">
        <v>2.437</v>
      </c>
      <c r="G49" s="1">
        <v>1.437</v>
      </c>
      <c r="H49" s="1">
        <v>2.437</v>
      </c>
      <c r="I49" s="1">
        <f t="shared" si="6"/>
        <v>0.225245128</v>
      </c>
      <c r="J49" s="1">
        <f t="shared" si="7"/>
        <v>0.25291241520299007</v>
      </c>
      <c r="K49" s="3"/>
    </row>
    <row r="50" spans="1:11" ht="12">
      <c r="A50">
        <v>6</v>
      </c>
      <c r="B50">
        <v>2950</v>
      </c>
      <c r="C50" s="1">
        <v>50.293</v>
      </c>
      <c r="D50" s="1">
        <v>49.658</v>
      </c>
      <c r="E50" s="1">
        <v>13.232</v>
      </c>
      <c r="F50" s="1">
        <v>2.437</v>
      </c>
      <c r="G50" s="1">
        <v>1.438</v>
      </c>
      <c r="H50" s="1">
        <v>2.438</v>
      </c>
      <c r="I50" s="1">
        <f t="shared" si="6"/>
        <v>0.22623186099999998</v>
      </c>
      <c r="J50" s="1">
        <f t="shared" si="7"/>
        <v>0.25388814165768564</v>
      </c>
      <c r="K50" s="3"/>
    </row>
    <row r="51" spans="1:11" ht="12">
      <c r="A51">
        <v>7</v>
      </c>
      <c r="B51">
        <v>4089</v>
      </c>
      <c r="C51" s="1">
        <v>50.049</v>
      </c>
      <c r="D51" s="1">
        <v>49.756</v>
      </c>
      <c r="E51" s="1">
        <v>13.281</v>
      </c>
      <c r="F51" s="1">
        <v>2.436</v>
      </c>
      <c r="G51" s="1">
        <v>1.437</v>
      </c>
      <c r="H51" s="1">
        <v>2.437</v>
      </c>
      <c r="I51" s="1">
        <f t="shared" si="6"/>
        <v>0.225784533</v>
      </c>
      <c r="J51" s="1">
        <f t="shared" si="7"/>
        <v>0.25360585368636795</v>
      </c>
      <c r="K51" s="3"/>
    </row>
    <row r="52" spans="1:11" ht="12">
      <c r="A52">
        <v>8</v>
      </c>
      <c r="B52">
        <v>13000</v>
      </c>
      <c r="C52" s="1">
        <v>49.414</v>
      </c>
      <c r="D52" s="1">
        <v>49.267</v>
      </c>
      <c r="E52" s="1">
        <v>13.428</v>
      </c>
      <c r="F52" s="1">
        <v>2.437</v>
      </c>
      <c r="G52" s="1">
        <v>1.437</v>
      </c>
      <c r="H52" s="1">
        <v>2.437</v>
      </c>
      <c r="I52" s="1">
        <f t="shared" si="6"/>
        <v>0.223942633</v>
      </c>
      <c r="J52" s="1">
        <f t="shared" si="7"/>
        <v>0.2514492157817502</v>
      </c>
      <c r="K52" s="3"/>
    </row>
    <row r="53" spans="1:11" ht="12">
      <c r="A53" t="s">
        <v>9</v>
      </c>
      <c r="C53" s="1">
        <f>SUM(C44:C52)</f>
        <v>452.24499999999995</v>
      </c>
      <c r="D53" s="1">
        <f>SUM(D44:D52)</f>
        <v>446.777</v>
      </c>
      <c r="E53" s="1">
        <f>SUM(E44:E52)</f>
        <v>120.06700000000001</v>
      </c>
      <c r="I53" s="1">
        <f>SUM(I44:I52)</f>
        <v>2.036667209</v>
      </c>
      <c r="J53" s="1">
        <f>SUM(J44:J52)</f>
        <v>2.2871745303927993</v>
      </c>
      <c r="K53" s="3"/>
    </row>
    <row r="54" spans="1:11" ht="12">
      <c r="A54" t="str">
        <f>A41</f>
        <v>TWR 14</v>
      </c>
      <c r="B54"/>
      <c r="C54" s="1">
        <v>515</v>
      </c>
      <c r="D54" s="1">
        <v>509</v>
      </c>
      <c r="E54" s="1">
        <v>156</v>
      </c>
      <c r="F54" s="1">
        <f>$F$15</f>
        <v>2.61</v>
      </c>
      <c r="G54" s="1">
        <f>$G$15</f>
        <v>1.41</v>
      </c>
      <c r="H54" s="1">
        <f>$H$15</f>
        <v>2.65</v>
      </c>
      <c r="I54" s="1">
        <f>(C54*F54+D54*G54+E54*H54)/1000</f>
        <v>2.47524</v>
      </c>
      <c r="J54" s="1">
        <f>I54</f>
        <v>2.47524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1806.783</v>
      </c>
      <c r="D56" s="5">
        <f aca="true" t="shared" si="8" ref="C56:E57">SUM(D53,D40,D27,D14)</f>
        <v>1782.028</v>
      </c>
      <c r="E56" s="5">
        <f t="shared" si="8"/>
        <v>479.73400000000004</v>
      </c>
      <c r="F56" s="5" t="s">
        <v>15</v>
      </c>
      <c r="G56" s="5"/>
      <c r="H56" s="5" t="s">
        <v>13</v>
      </c>
      <c r="I56" s="5">
        <f>SUM(I53,I40,I27,I14)</f>
        <v>8.132338626000001</v>
      </c>
      <c r="J56" s="7">
        <f>SUM(J53,J40,J27,J14)</f>
        <v>9.133841151690548</v>
      </c>
      <c r="K56" s="4" t="s">
        <v>16</v>
      </c>
    </row>
    <row r="57" spans="1:11" s="4" customFormat="1" ht="12">
      <c r="A57" s="4" t="s">
        <v>21</v>
      </c>
      <c r="C57" s="5">
        <f t="shared" si="8"/>
        <v>2042</v>
      </c>
      <c r="D57" s="5">
        <f t="shared" si="8"/>
        <v>2040</v>
      </c>
      <c r="E57" s="5">
        <f t="shared" si="8"/>
        <v>607</v>
      </c>
      <c r="F57" s="5" t="s">
        <v>15</v>
      </c>
      <c r="G57" s="5"/>
      <c r="H57" s="5" t="s">
        <v>13</v>
      </c>
      <c r="I57" s="5">
        <f>SUM(I54,I41,I28,I15)</f>
        <v>9.81457</v>
      </c>
      <c r="J57" s="7">
        <f>I57</f>
        <v>9.81457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