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00" yWindow="65436" windowWidth="16900" windowHeight="11800" tabRatio="262" activeTab="0"/>
  </bookViews>
  <sheets>
    <sheet name="Hit Effi" sheetId="1" r:id="rId1"/>
    <sheet name="Trig. Eff.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<sst xmlns="http://schemas.openxmlformats.org/spreadsheetml/2006/main" count="102" uniqueCount="61">
  <si>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error</t>
  </si>
  <si>
    <t># of events</t>
  </si>
  <si>
    <t>Y0</t>
  </si>
  <si>
    <t>X0</t>
  </si>
  <si>
    <t>X1</t>
  </si>
  <si>
    <t>Y1</t>
  </si>
  <si>
    <t>Y2</t>
  </si>
  <si>
    <t>X2</t>
  </si>
  <si>
    <t>X3</t>
  </si>
  <si>
    <t>Y3</t>
  </si>
  <si>
    <t>Y4</t>
  </si>
  <si>
    <t>X4</t>
  </si>
  <si>
    <t>X5</t>
  </si>
  <si>
    <t>Y5</t>
  </si>
  <si>
    <t>Y6</t>
  </si>
  <si>
    <t>X6</t>
  </si>
  <si>
    <t>X7</t>
  </si>
  <si>
    <t>Y7</t>
  </si>
  <si>
    <t>Y8</t>
  </si>
  <si>
    <t>X8</t>
  </si>
  <si>
    <t>X9</t>
  </si>
  <si>
    <t>Y9</t>
  </si>
  <si>
    <t>Y10</t>
  </si>
  <si>
    <t>X10</t>
  </si>
  <si>
    <t>X11</t>
  </si>
  <si>
    <t>Y11</t>
  </si>
  <si>
    <t>Y12</t>
  </si>
  <si>
    <t>X12</t>
  </si>
  <si>
    <t>X13</t>
  </si>
  <si>
    <t>Y13</t>
  </si>
  <si>
    <t>Y14</t>
  </si>
  <si>
    <t>X14</t>
  </si>
  <si>
    <t>X15</t>
  </si>
  <si>
    <t>Y15</t>
  </si>
  <si>
    <t>Y16</t>
  </si>
  <si>
    <t>X16</t>
  </si>
  <si>
    <t>X17</t>
  </si>
  <si>
    <t>Y17</t>
  </si>
  <si>
    <t>pre-ship</t>
  </si>
  <si>
    <t>post-ship</t>
  </si>
  <si>
    <t>handoff</t>
  </si>
  <si>
    <t>error^2</t>
  </si>
  <si>
    <t>C0-1-2</t>
  </si>
  <si>
    <t>C1-2-3</t>
  </si>
  <si>
    <t>C2-3-4</t>
  </si>
  <si>
    <t>C3-4-5</t>
  </si>
  <si>
    <t>C4-5-6</t>
  </si>
  <si>
    <t>C5-6-7</t>
  </si>
  <si>
    <t>C6-7-8</t>
  </si>
  <si>
    <t>C7-8-9</t>
  </si>
  <si>
    <t>C9-10-11</t>
  </si>
  <si>
    <t>C10-11-12</t>
  </si>
  <si>
    <t>C11-12-13</t>
  </si>
  <si>
    <t>C12-13-14</t>
  </si>
  <si>
    <t>C13-14-15</t>
  </si>
  <si>
    <t>C14-15-16</t>
  </si>
  <si>
    <t>C15-16-17</t>
  </si>
  <si>
    <t>C8-9-10</t>
  </si>
  <si>
    <t>average</t>
  </si>
  <si>
    <t>trigger combination</t>
  </si>
  <si>
    <t>delta/error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</si>
</sst>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0000000"/>
    <numFmt numFmtId="171" formatCode="0.0%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2" fontId="0" fillId="0" borderId="7" xfId="0" applyNumberFormat="1" applyFill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2" fontId="0" fillId="0" borderId="4" xfId="0" applyNumberFormat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4" fillId="0" borderId="2" xfId="0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2" fontId="0" fillId="0" borderId="4" xfId="0" applyNumberFormat="1" applyFill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0" fontId="0" fillId="0" borderId="17" xfId="21" applyNumberFormat="1" applyBorder="1" applyAlignment="1">
      <alignment/>
    </xf>
    <xf numFmtId="0" fontId="0" fillId="0" borderId="18" xfId="21" applyNumberFormat="1" applyBorder="1" applyAlignment="1">
      <alignment/>
    </xf>
    <xf numFmtId="0" fontId="0" fillId="0" borderId="0" xfId="21" applyNumberFormat="1" applyAlignment="1">
      <alignment/>
    </xf>
    <xf numFmtId="0" fontId="4" fillId="2" borderId="4" xfId="0" applyFont="1" applyFill="1" applyBorder="1" applyAlignment="1">
      <alignment horizontal="center"/>
    </xf>
    <xf numFmtId="164" fontId="0" fillId="3" borderId="8" xfId="0" applyNumberFormat="1" applyFill="1" applyBorder="1" applyAlignment="1">
      <alignment horizontal="right"/>
    </xf>
    <xf numFmtId="164" fontId="0" fillId="3" borderId="5" xfId="0" applyNumberFormat="1" applyFill="1" applyBorder="1" applyAlignment="1">
      <alignment horizontal="right"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8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3" borderId="13" xfId="0" applyNumberFormat="1" applyFont="1" applyFill="1" applyBorder="1" applyAlignment="1">
      <alignment horizontal="right"/>
    </xf>
    <xf numFmtId="164" fontId="0" fillId="3" borderId="10" xfId="0" applyNumberFormat="1" applyFill="1" applyBorder="1" applyAlignment="1">
      <alignment horizontal="right"/>
    </xf>
    <xf numFmtId="171" fontId="4" fillId="0" borderId="0" xfId="0" applyNumberFormat="1" applyFont="1" applyAlignment="1">
      <alignment/>
    </xf>
    <xf numFmtId="0" fontId="0" fillId="2" borderId="4" xfId="0" applyFill="1" applyBorder="1" applyAlignment="1">
      <alignment/>
    </xf>
    <xf numFmtId="2" fontId="0" fillId="2" borderId="8" xfId="0" applyNumberFormat="1" applyFill="1" applyBorder="1" applyAlignment="1">
      <alignment horizontal="right"/>
    </xf>
    <xf numFmtId="0" fontId="0" fillId="2" borderId="19" xfId="21" applyNumberFormat="1" applyFill="1" applyBorder="1" applyAlignment="1">
      <alignment/>
    </xf>
    <xf numFmtId="2" fontId="0" fillId="2" borderId="9" xfId="0" applyNumberFormat="1" applyFill="1" applyBorder="1" applyAlignment="1">
      <alignment horizontal="right"/>
    </xf>
    <xf numFmtId="164" fontId="0" fillId="2" borderId="8" xfId="0" applyNumberFormat="1" applyFill="1" applyBorder="1" applyAlignment="1">
      <alignment horizontal="right"/>
    </xf>
    <xf numFmtId="164" fontId="0" fillId="2" borderId="19" xfId="0" applyNumberForma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2" fontId="0" fillId="2" borderId="11" xfId="0" applyNumberFormat="1" applyFill="1" applyBorder="1" applyAlignment="1">
      <alignment horizontal="right"/>
    </xf>
    <xf numFmtId="0" fontId="0" fillId="2" borderId="18" xfId="21" applyNumberFormat="1" applyFill="1" applyBorder="1" applyAlignment="1">
      <alignment/>
    </xf>
    <xf numFmtId="2" fontId="0" fillId="2" borderId="12" xfId="0" applyNumberFormat="1" applyFill="1" applyBorder="1" applyAlignment="1">
      <alignment horizontal="right"/>
    </xf>
    <xf numFmtId="164" fontId="0" fillId="2" borderId="11" xfId="0" applyNumberFormat="1" applyFill="1" applyBorder="1" applyAlignment="1">
      <alignment horizontal="right"/>
    </xf>
    <xf numFmtId="164" fontId="0" fillId="2" borderId="18" xfId="0" applyNumberForma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2" fontId="0" fillId="2" borderId="5" xfId="0" applyNumberFormat="1" applyFill="1" applyBorder="1" applyAlignment="1">
      <alignment horizontal="right"/>
    </xf>
    <xf numFmtId="0" fontId="0" fillId="2" borderId="17" xfId="21" applyNumberFormat="1" applyFill="1" applyBorder="1" applyAlignment="1">
      <alignment/>
    </xf>
    <xf numFmtId="2" fontId="0" fillId="2" borderId="7" xfId="0" applyNumberFormat="1" applyFill="1" applyBorder="1" applyAlignment="1">
      <alignment horizontal="right"/>
    </xf>
    <xf numFmtId="164" fontId="0" fillId="2" borderId="5" xfId="0" applyNumberFormat="1" applyFill="1" applyBorder="1" applyAlignment="1">
      <alignment horizontal="right"/>
    </xf>
    <xf numFmtId="164" fontId="0" fillId="2" borderId="17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F7" sqref="F7"/>
    </sheetView>
  </sheetViews>
  <sheetFormatPr defaultColWidth="11.00390625" defaultRowHeight="12.75"/>
  <cols>
    <col min="1" max="9" width="10.875" style="0" customWidth="1"/>
    <col min="10" max="10" width="10.75390625" style="7" customWidth="1"/>
    <col min="11" max="16384" width="10.875" style="0" customWidth="1"/>
  </cols>
  <sheetData>
    <row r="1" spans="2:11" ht="13.5" thickBot="1">
      <c r="B1" s="12" t="s">
        <v>38</v>
      </c>
      <c r="C1" s="11" t="s">
        <v>0</v>
      </c>
      <c r="D1" s="12" t="s">
        <v>39</v>
      </c>
      <c r="E1" s="14" t="s">
        <v>0</v>
      </c>
      <c r="F1" s="13" t="s">
        <v>60</v>
      </c>
      <c r="G1" s="12" t="s">
        <v>40</v>
      </c>
      <c r="H1" s="14" t="s">
        <v>0</v>
      </c>
      <c r="I1" s="13" t="s">
        <v>60</v>
      </c>
      <c r="J1" s="7" t="s">
        <v>41</v>
      </c>
      <c r="K1" t="s">
        <v>1</v>
      </c>
    </row>
    <row r="2" spans="1:14" ht="13.5" thickBot="1">
      <c r="A2" s="42" t="s">
        <v>2</v>
      </c>
      <c r="B2" s="53">
        <v>96.1</v>
      </c>
      <c r="C2" s="54">
        <f aca="true" t="shared" si="0" ref="C2:C38">SQRT(B2*(100-B2)*0.0001/$K2)*100</f>
        <v>0.14767057259360772</v>
      </c>
      <c r="D2" s="55">
        <v>95.7</v>
      </c>
      <c r="E2" s="56">
        <f>SQRT(D2*(100-D2)*0.0001/$K2)*100</f>
        <v>0.1547355696872713</v>
      </c>
      <c r="F2" s="57">
        <f aca="true" t="shared" si="1" ref="F2:F37">(D2-B2)/MAX(SQRT(C2^2+E2^2),0.1)</f>
        <v>-1.870104572012781</v>
      </c>
      <c r="G2" s="58">
        <v>94.6</v>
      </c>
      <c r="H2" s="54">
        <f aca="true" t="shared" si="2" ref="H2:H37">SQRT(G2*(100-G2)*0.0001/$K2)*100/6</f>
        <v>0.028733673941096643</v>
      </c>
      <c r="I2" s="43">
        <f>(G2-D2)/MAX(SQRT(E2^2+H2^2),0.1)</f>
        <v>-6.989416140458149</v>
      </c>
      <c r="J2" s="7">
        <f aca="true" t="shared" si="3" ref="J2:J37">H2^2</f>
        <v>0.0008256240181532563</v>
      </c>
      <c r="K2">
        <v>17187</v>
      </c>
      <c r="L2" s="2" t="s">
        <v>2</v>
      </c>
      <c r="N2" s="1"/>
    </row>
    <row r="3" spans="1:12" ht="12.75">
      <c r="A3" s="4" t="s">
        <v>3</v>
      </c>
      <c r="B3" s="12">
        <v>99.5</v>
      </c>
      <c r="C3" s="17">
        <f t="shared" si="0"/>
        <v>0.05373146718998203</v>
      </c>
      <c r="D3" s="39">
        <v>99.5</v>
      </c>
      <c r="E3" s="18">
        <f aca="true" t="shared" si="4" ref="E3:E38">SQRT(D3*(100-D3)*0.0001/$K3)*100</f>
        <v>0.05373146718998203</v>
      </c>
      <c r="F3" s="19">
        <f t="shared" si="1"/>
        <v>0</v>
      </c>
      <c r="G3" s="45">
        <v>99.4</v>
      </c>
      <c r="H3" s="17">
        <f t="shared" si="2"/>
        <v>0.009805047999082592</v>
      </c>
      <c r="I3" s="20">
        <f aca="true" t="shared" si="5" ref="I3:I38">(G3-D3)/MAX(SQRT(E3^2+H3^2),0.1)</f>
        <v>-0.9999999999999432</v>
      </c>
      <c r="J3" s="7">
        <f t="shared" si="3"/>
        <v>9.613896626431354E-05</v>
      </c>
      <c r="K3">
        <v>17232</v>
      </c>
      <c r="L3" s="3" t="s">
        <v>3</v>
      </c>
    </row>
    <row r="4" spans="1:12" ht="13.5" thickBot="1">
      <c r="A4" s="9" t="s">
        <v>4</v>
      </c>
      <c r="B4" s="30">
        <v>99.7</v>
      </c>
      <c r="C4" s="21">
        <f t="shared" si="0"/>
        <v>0.03991867064898968</v>
      </c>
      <c r="D4" s="40">
        <v>99.5</v>
      </c>
      <c r="E4" s="22">
        <f t="shared" si="4"/>
        <v>0.05148306640826751</v>
      </c>
      <c r="F4" s="23">
        <f t="shared" si="1"/>
        <v>-2.0000000000000284</v>
      </c>
      <c r="G4" s="46">
        <v>99.5</v>
      </c>
      <c r="H4" s="21">
        <f t="shared" si="2"/>
        <v>0.008580511068044585</v>
      </c>
      <c r="I4" s="24">
        <f t="shared" si="5"/>
        <v>0</v>
      </c>
      <c r="J4" s="7">
        <f t="shared" si="3"/>
        <v>7.362517018883561E-05</v>
      </c>
      <c r="K4">
        <v>18770</v>
      </c>
      <c r="L4" s="3" t="s">
        <v>4</v>
      </c>
    </row>
    <row r="5" spans="1:12" ht="12.75">
      <c r="A5" s="4" t="s">
        <v>5</v>
      </c>
      <c r="B5" s="12">
        <v>99.9</v>
      </c>
      <c r="C5" s="17">
        <f t="shared" si="0"/>
        <v>0.023029706502898678</v>
      </c>
      <c r="D5" s="39">
        <v>99.8</v>
      </c>
      <c r="E5" s="18">
        <f t="shared" si="4"/>
        <v>0.03255261843016016</v>
      </c>
      <c r="F5" s="19">
        <f t="shared" si="1"/>
        <v>-1.0000000000000853</v>
      </c>
      <c r="G5" s="45">
        <v>99.7</v>
      </c>
      <c r="H5" s="17">
        <f t="shared" si="2"/>
        <v>0.00664144553197256</v>
      </c>
      <c r="I5" s="20">
        <f t="shared" si="5"/>
        <v>-0.9999999999999432</v>
      </c>
      <c r="J5" s="7">
        <f t="shared" si="3"/>
        <v>4.410879875415828E-05</v>
      </c>
      <c r="K5">
        <v>18836</v>
      </c>
      <c r="L5" s="4" t="s">
        <v>5</v>
      </c>
    </row>
    <row r="6" spans="1:12" ht="13.5" thickBot="1">
      <c r="A6" s="2" t="s">
        <v>6</v>
      </c>
      <c r="B6" s="30">
        <v>99.8</v>
      </c>
      <c r="C6" s="21">
        <f t="shared" si="0"/>
        <v>0.031386227109932205</v>
      </c>
      <c r="D6" s="40">
        <v>99.8</v>
      </c>
      <c r="E6" s="22">
        <f t="shared" si="4"/>
        <v>0.031386227109932205</v>
      </c>
      <c r="F6" s="28">
        <f t="shared" si="1"/>
        <v>0</v>
      </c>
      <c r="G6" s="46">
        <v>99.8</v>
      </c>
      <c r="H6" s="21">
        <f t="shared" si="2"/>
        <v>0.005231037851655368</v>
      </c>
      <c r="I6" s="24">
        <f t="shared" si="5"/>
        <v>0</v>
      </c>
      <c r="J6" s="7">
        <f t="shared" si="3"/>
        <v>2.7363757005451205E-05</v>
      </c>
      <c r="K6">
        <v>20262</v>
      </c>
      <c r="L6" s="2" t="s">
        <v>6</v>
      </c>
    </row>
    <row r="7" spans="1:12" ht="12.75">
      <c r="A7" s="4" t="s">
        <v>7</v>
      </c>
      <c r="B7" s="12">
        <v>99.6</v>
      </c>
      <c r="C7" s="17">
        <f t="shared" si="0"/>
        <v>0.04442462529320533</v>
      </c>
      <c r="D7" s="39">
        <v>99.2</v>
      </c>
      <c r="E7" s="18">
        <f t="shared" si="4"/>
        <v>0.06269962423396637</v>
      </c>
      <c r="F7" s="44">
        <f t="shared" si="1"/>
        <v>-3.9999999999999147</v>
      </c>
      <c r="G7" s="45">
        <v>99.3</v>
      </c>
      <c r="H7" s="17">
        <f t="shared" si="2"/>
        <v>0.009779947025163112</v>
      </c>
      <c r="I7" s="20">
        <f t="shared" si="5"/>
        <v>0.9999999999999432</v>
      </c>
      <c r="J7" s="7">
        <f t="shared" si="3"/>
        <v>9.56473638149968E-05</v>
      </c>
      <c r="K7">
        <v>20187</v>
      </c>
      <c r="L7" s="3" t="s">
        <v>7</v>
      </c>
    </row>
    <row r="8" spans="1:12" ht="13.5" thickBot="1">
      <c r="A8" s="2" t="s">
        <v>8</v>
      </c>
      <c r="B8" s="30">
        <v>99.5</v>
      </c>
      <c r="C8" s="21">
        <f t="shared" si="0"/>
        <v>0.05079626324780039</v>
      </c>
      <c r="D8" s="40">
        <v>99.5</v>
      </c>
      <c r="E8" s="22">
        <f t="shared" si="4"/>
        <v>0.05079626324780039</v>
      </c>
      <c r="F8" s="28">
        <f t="shared" si="1"/>
        <v>0</v>
      </c>
      <c r="G8" s="47">
        <v>99.4</v>
      </c>
      <c r="H8" s="21">
        <f t="shared" si="2"/>
        <v>0.009269424889472936</v>
      </c>
      <c r="I8" s="32">
        <f t="shared" si="5"/>
        <v>-0.9999999999999432</v>
      </c>
      <c r="J8" s="7">
        <f t="shared" si="3"/>
        <v>8.592223778158036E-05</v>
      </c>
      <c r="K8">
        <v>19281</v>
      </c>
      <c r="L8" s="3" t="s">
        <v>8</v>
      </c>
    </row>
    <row r="9" spans="1:12" ht="12.75">
      <c r="A9" s="8" t="s">
        <v>9</v>
      </c>
      <c r="B9" s="12">
        <v>99.3</v>
      </c>
      <c r="C9" s="17">
        <f t="shared" si="0"/>
        <v>0.06014241307640626</v>
      </c>
      <c r="D9" s="39">
        <v>99.2</v>
      </c>
      <c r="E9" s="18">
        <f t="shared" si="4"/>
        <v>0.06426256179630252</v>
      </c>
      <c r="F9" s="33">
        <f t="shared" si="1"/>
        <v>-0.9999999999999432</v>
      </c>
      <c r="G9" s="48">
        <v>99.3</v>
      </c>
      <c r="H9" s="17">
        <f t="shared" si="2"/>
        <v>0.010023735512734376</v>
      </c>
      <c r="I9" s="34">
        <f t="shared" si="5"/>
        <v>0.9999999999999432</v>
      </c>
      <c r="J9" s="7">
        <f t="shared" si="3"/>
        <v>0.00010047527362925229</v>
      </c>
      <c r="K9">
        <v>19217</v>
      </c>
      <c r="L9" s="4" t="s">
        <v>9</v>
      </c>
    </row>
    <row r="10" spans="1:12" ht="13.5" thickBot="1">
      <c r="A10" s="9" t="s">
        <v>10</v>
      </c>
      <c r="B10" s="30">
        <v>99.5</v>
      </c>
      <c r="C10" s="21">
        <f t="shared" si="0"/>
        <v>0.051696961996493915</v>
      </c>
      <c r="D10" s="40">
        <v>99.6</v>
      </c>
      <c r="E10" s="22">
        <f t="shared" si="4"/>
        <v>0.046262398429620454</v>
      </c>
      <c r="F10" s="28">
        <f t="shared" si="1"/>
        <v>0.9999999999999432</v>
      </c>
      <c r="G10" s="47">
        <v>99.6</v>
      </c>
      <c r="H10" s="21">
        <f t="shared" si="2"/>
        <v>0.007710399738270076</v>
      </c>
      <c r="I10" s="32">
        <f t="shared" si="5"/>
        <v>0</v>
      </c>
      <c r="J10" s="7">
        <f t="shared" si="3"/>
        <v>5.945026412391525E-05</v>
      </c>
      <c r="K10">
        <v>18615</v>
      </c>
      <c r="L10" s="2" t="s">
        <v>10</v>
      </c>
    </row>
    <row r="11" spans="1:12" ht="12.75">
      <c r="A11" s="8" t="s">
        <v>11</v>
      </c>
      <c r="B11" s="12">
        <v>99.5</v>
      </c>
      <c r="C11" s="17">
        <f t="shared" si="0"/>
        <v>0.05180701048872657</v>
      </c>
      <c r="D11" s="39">
        <v>99.5</v>
      </c>
      <c r="E11" s="18">
        <f t="shared" si="4"/>
        <v>0.05180701048872657</v>
      </c>
      <c r="F11" s="33">
        <f t="shared" si="1"/>
        <v>0</v>
      </c>
      <c r="G11" s="48">
        <v>99.5</v>
      </c>
      <c r="H11" s="17">
        <f t="shared" si="2"/>
        <v>0.008634501748121094</v>
      </c>
      <c r="I11" s="34">
        <f t="shared" si="5"/>
        <v>0</v>
      </c>
      <c r="J11" s="7">
        <f t="shared" si="3"/>
        <v>7.455462043830623E-05</v>
      </c>
      <c r="K11">
        <v>18536</v>
      </c>
      <c r="L11" s="3" t="s">
        <v>11</v>
      </c>
    </row>
    <row r="12" spans="1:12" ht="13.5" thickBot="1">
      <c r="A12" s="9" t="s">
        <v>12</v>
      </c>
      <c r="B12" s="30">
        <v>99.7</v>
      </c>
      <c r="C12" s="21">
        <f t="shared" si="0"/>
        <v>0.04065752273526367</v>
      </c>
      <c r="D12" s="40">
        <v>99.7</v>
      </c>
      <c r="E12" s="22">
        <f t="shared" si="4"/>
        <v>0.04065752273526367</v>
      </c>
      <c r="F12" s="28">
        <f t="shared" si="1"/>
        <v>0</v>
      </c>
      <c r="G12" s="47">
        <v>99.7</v>
      </c>
      <c r="H12" s="21">
        <f t="shared" si="2"/>
        <v>0.006776253789210612</v>
      </c>
      <c r="I12" s="32">
        <f t="shared" si="5"/>
        <v>0</v>
      </c>
      <c r="J12" s="7">
        <f t="shared" si="3"/>
        <v>4.591761541579118E-05</v>
      </c>
      <c r="K12">
        <v>18094</v>
      </c>
      <c r="L12" s="3" t="s">
        <v>12</v>
      </c>
    </row>
    <row r="13" spans="1:12" ht="12.75">
      <c r="A13" s="8" t="s">
        <v>13</v>
      </c>
      <c r="B13" s="12">
        <v>99.4</v>
      </c>
      <c r="C13" s="17">
        <f t="shared" si="0"/>
        <v>0.057448371800253036</v>
      </c>
      <c r="D13" s="39">
        <v>99.5</v>
      </c>
      <c r="E13" s="18">
        <f t="shared" si="4"/>
        <v>0.052469321666281814</v>
      </c>
      <c r="F13" s="33">
        <f t="shared" si="1"/>
        <v>0.9999999999999432</v>
      </c>
      <c r="G13" s="48">
        <v>99.4</v>
      </c>
      <c r="H13" s="17">
        <f t="shared" si="2"/>
        <v>0.009574728633375506</v>
      </c>
      <c r="I13" s="34">
        <f t="shared" si="5"/>
        <v>-0.9999999999999432</v>
      </c>
      <c r="J13" s="7">
        <f t="shared" si="3"/>
        <v>9.167542840278078E-05</v>
      </c>
      <c r="K13">
        <v>18071</v>
      </c>
      <c r="L13" s="4" t="s">
        <v>13</v>
      </c>
    </row>
    <row r="14" spans="1:12" ht="13.5" thickBot="1">
      <c r="A14" s="9" t="s">
        <v>14</v>
      </c>
      <c r="B14" s="30">
        <v>99.4</v>
      </c>
      <c r="C14" s="21">
        <f t="shared" si="0"/>
        <v>0.05783045544392568</v>
      </c>
      <c r="D14" s="40">
        <v>99.6</v>
      </c>
      <c r="E14" s="22">
        <f t="shared" si="4"/>
        <v>0.047265848661883395</v>
      </c>
      <c r="F14" s="28">
        <f t="shared" si="1"/>
        <v>1.9999999999998863</v>
      </c>
      <c r="G14" s="47">
        <v>99.4</v>
      </c>
      <c r="H14" s="21">
        <f t="shared" si="2"/>
        <v>0.00963840924065428</v>
      </c>
      <c r="I14" s="32">
        <f t="shared" si="5"/>
        <v>-1.9999999999998863</v>
      </c>
      <c r="J14" s="7">
        <f t="shared" si="3"/>
        <v>9.289893269032981E-05</v>
      </c>
      <c r="K14">
        <v>17833</v>
      </c>
      <c r="L14" s="2" t="s">
        <v>14</v>
      </c>
    </row>
    <row r="15" spans="1:12" ht="12.75">
      <c r="A15" s="8" t="s">
        <v>15</v>
      </c>
      <c r="B15" s="12">
        <v>99.6</v>
      </c>
      <c r="C15" s="17">
        <f t="shared" si="0"/>
        <v>0.047164134799552046</v>
      </c>
      <c r="D15" s="39">
        <v>99.6</v>
      </c>
      <c r="E15" s="18">
        <f t="shared" si="4"/>
        <v>0.047164134799552046</v>
      </c>
      <c r="F15" s="33">
        <f t="shared" si="1"/>
        <v>0</v>
      </c>
      <c r="G15" s="48">
        <v>99.7</v>
      </c>
      <c r="H15" s="17">
        <f t="shared" si="2"/>
        <v>0.006810973071323837</v>
      </c>
      <c r="I15" s="34">
        <f t="shared" si="5"/>
        <v>1.0000000000000853</v>
      </c>
      <c r="J15" s="7">
        <f t="shared" si="3"/>
        <v>4.6389354178298464E-05</v>
      </c>
      <c r="K15">
        <v>17910</v>
      </c>
      <c r="L15" s="3" t="s">
        <v>15</v>
      </c>
    </row>
    <row r="16" spans="1:12" ht="13.5" thickBot="1">
      <c r="A16" s="59" t="s">
        <v>16</v>
      </c>
      <c r="B16" s="60">
        <v>99.2</v>
      </c>
      <c r="C16" s="61">
        <f t="shared" si="0"/>
        <v>0.06669842470955713</v>
      </c>
      <c r="D16" s="62">
        <v>99.4</v>
      </c>
      <c r="E16" s="63">
        <f t="shared" si="4"/>
        <v>0.05782072922850542</v>
      </c>
      <c r="F16" s="64">
        <f t="shared" si="1"/>
        <v>2.0000000000000284</v>
      </c>
      <c r="G16" s="65">
        <v>98.6</v>
      </c>
      <c r="H16" s="61">
        <f t="shared" si="2"/>
        <v>0.014661080291732104</v>
      </c>
      <c r="I16" s="50">
        <f t="shared" si="5"/>
        <v>-8.000000000000114</v>
      </c>
      <c r="J16" s="7">
        <f t="shared" si="3"/>
        <v>0.0002149472753206155</v>
      </c>
      <c r="K16">
        <v>17839</v>
      </c>
      <c r="L16" s="3" t="s">
        <v>16</v>
      </c>
    </row>
    <row r="17" spans="1:12" ht="12.75">
      <c r="A17" s="8" t="s">
        <v>17</v>
      </c>
      <c r="B17" s="12">
        <v>99.7</v>
      </c>
      <c r="C17" s="17">
        <f t="shared" si="0"/>
        <v>0.04089553329223775</v>
      </c>
      <c r="D17" s="39">
        <v>99.6</v>
      </c>
      <c r="E17" s="18">
        <f t="shared" si="4"/>
        <v>0.04719840627510052</v>
      </c>
      <c r="F17" s="33">
        <f t="shared" si="1"/>
        <v>-1.0000000000000853</v>
      </c>
      <c r="G17" s="48">
        <v>99.5</v>
      </c>
      <c r="H17" s="17">
        <f t="shared" si="2"/>
        <v>0.008790487517311976</v>
      </c>
      <c r="I17" s="34">
        <f t="shared" si="5"/>
        <v>-0.9999999999999432</v>
      </c>
      <c r="J17" s="7">
        <f t="shared" si="3"/>
        <v>7.727267079201766E-05</v>
      </c>
      <c r="K17">
        <v>17884</v>
      </c>
      <c r="L17" s="4" t="s">
        <v>17</v>
      </c>
    </row>
    <row r="18" spans="1:12" ht="13.5" thickBot="1">
      <c r="A18" s="9" t="s">
        <v>18</v>
      </c>
      <c r="B18" s="30">
        <v>99.7</v>
      </c>
      <c r="C18" s="21">
        <f t="shared" si="0"/>
        <v>0.0407251013558963</v>
      </c>
      <c r="D18" s="40">
        <v>99.6</v>
      </c>
      <c r="E18" s="22">
        <f t="shared" si="4"/>
        <v>0.0470017071462198</v>
      </c>
      <c r="F18" s="28">
        <f t="shared" si="1"/>
        <v>-1.0000000000000853</v>
      </c>
      <c r="G18" s="47">
        <v>99.5</v>
      </c>
      <c r="H18" s="21">
        <f t="shared" si="2"/>
        <v>0.008753853203284211</v>
      </c>
      <c r="I18" s="32">
        <f t="shared" si="5"/>
        <v>-0.9999999999999432</v>
      </c>
      <c r="J18" s="7">
        <f t="shared" si="3"/>
        <v>7.662994590464925E-05</v>
      </c>
      <c r="K18">
        <v>18034</v>
      </c>
      <c r="L18" s="2" t="s">
        <v>18</v>
      </c>
    </row>
    <row r="19" spans="1:12" ht="12.75">
      <c r="A19" s="8" t="s">
        <v>19</v>
      </c>
      <c r="B19" s="12">
        <v>99.7</v>
      </c>
      <c r="C19" s="17">
        <f t="shared" si="0"/>
        <v>0.0407171998158607</v>
      </c>
      <c r="D19" s="39">
        <v>99.8</v>
      </c>
      <c r="E19" s="25">
        <f t="shared" si="4"/>
        <v>0.033262123001422145</v>
      </c>
      <c r="F19" s="33">
        <f t="shared" si="1"/>
        <v>0.9999999999999432</v>
      </c>
      <c r="G19" s="48">
        <v>99.7</v>
      </c>
      <c r="H19" s="17">
        <f t="shared" si="2"/>
        <v>0.006786199969310117</v>
      </c>
      <c r="I19" s="34">
        <f t="shared" si="5"/>
        <v>-0.9999999999999432</v>
      </c>
      <c r="J19" s="7">
        <f t="shared" si="3"/>
        <v>4.6052510023464636E-05</v>
      </c>
      <c r="K19">
        <v>18041</v>
      </c>
      <c r="L19" s="3" t="s">
        <v>19</v>
      </c>
    </row>
    <row r="20" spans="1:12" ht="13.5" thickBot="1">
      <c r="A20" s="9" t="s">
        <v>20</v>
      </c>
      <c r="B20" s="30">
        <v>99.7</v>
      </c>
      <c r="C20" s="21">
        <f t="shared" si="0"/>
        <v>0.040472293877929576</v>
      </c>
      <c r="D20" s="40">
        <v>99.8</v>
      </c>
      <c r="E20" s="26">
        <f t="shared" si="4"/>
        <v>0.03306205788230581</v>
      </c>
      <c r="F20" s="28">
        <f t="shared" si="1"/>
        <v>0.9999999999999432</v>
      </c>
      <c r="G20" s="47">
        <v>99.7</v>
      </c>
      <c r="H20" s="21">
        <f t="shared" si="2"/>
        <v>0.006745382312988262</v>
      </c>
      <c r="I20" s="32">
        <f t="shared" si="5"/>
        <v>-0.9999999999999432</v>
      </c>
      <c r="J20" s="7">
        <f t="shared" si="3"/>
        <v>4.550018254837488E-05</v>
      </c>
      <c r="K20">
        <v>18260</v>
      </c>
      <c r="L20" s="3" t="s">
        <v>20</v>
      </c>
    </row>
    <row r="21" spans="1:12" ht="12.75">
      <c r="A21" s="8" t="s">
        <v>21</v>
      </c>
      <c r="B21" s="12">
        <v>99.8</v>
      </c>
      <c r="C21" s="17">
        <f t="shared" si="0"/>
        <v>0.03307927227859884</v>
      </c>
      <c r="D21" s="39">
        <v>99.8</v>
      </c>
      <c r="E21" s="18">
        <f t="shared" si="4"/>
        <v>0.03307927227859884</v>
      </c>
      <c r="F21" s="33">
        <f t="shared" si="1"/>
        <v>0</v>
      </c>
      <c r="G21" s="48">
        <v>99.8</v>
      </c>
      <c r="H21" s="17">
        <f t="shared" si="2"/>
        <v>0.005513212046433139</v>
      </c>
      <c r="I21" s="34">
        <f t="shared" si="5"/>
        <v>0</v>
      </c>
      <c r="J21" s="7">
        <f t="shared" si="3"/>
        <v>3.0395507068935485E-05</v>
      </c>
      <c r="K21">
        <v>18241</v>
      </c>
      <c r="L21" s="4" t="s">
        <v>21</v>
      </c>
    </row>
    <row r="22" spans="1:12" ht="13.5" thickBot="1">
      <c r="A22" s="9" t="s">
        <v>22</v>
      </c>
      <c r="B22" s="30">
        <v>99.8</v>
      </c>
      <c r="C22" s="21">
        <f t="shared" si="0"/>
        <v>0.03271278844712401</v>
      </c>
      <c r="D22" s="40">
        <v>99.9</v>
      </c>
      <c r="E22" s="22">
        <f t="shared" si="4"/>
        <v>0.02314302053596657</v>
      </c>
      <c r="F22" s="28">
        <f t="shared" si="1"/>
        <v>1.0000000000000853</v>
      </c>
      <c r="G22" s="47">
        <v>99.8</v>
      </c>
      <c r="H22" s="21">
        <f t="shared" si="2"/>
        <v>0.005452131407854002</v>
      </c>
      <c r="I22" s="32">
        <f t="shared" si="5"/>
        <v>-1.0000000000000853</v>
      </c>
      <c r="J22" s="7">
        <f t="shared" si="3"/>
        <v>2.9725736888508062E-05</v>
      </c>
      <c r="K22">
        <v>18652</v>
      </c>
      <c r="L22" s="2" t="s">
        <v>22</v>
      </c>
    </row>
    <row r="23" spans="1:12" ht="12.75">
      <c r="A23" s="8" t="s">
        <v>23</v>
      </c>
      <c r="B23" s="12">
        <v>99.9</v>
      </c>
      <c r="C23" s="17">
        <f t="shared" si="0"/>
        <v>0.02316165471102661</v>
      </c>
      <c r="D23" s="39">
        <v>99.8</v>
      </c>
      <c r="E23" s="18">
        <f t="shared" si="4"/>
        <v>0.032739127957374124</v>
      </c>
      <c r="F23" s="33">
        <f t="shared" si="1"/>
        <v>-1.0000000000000853</v>
      </c>
      <c r="G23" s="48">
        <v>99.9</v>
      </c>
      <c r="H23" s="17">
        <f t="shared" si="2"/>
        <v>0.0038602757851711016</v>
      </c>
      <c r="I23" s="34">
        <f t="shared" si="5"/>
        <v>1.0000000000000853</v>
      </c>
      <c r="J23" s="7">
        <f t="shared" si="3"/>
        <v>1.4901729137578365E-05</v>
      </c>
      <c r="K23">
        <v>18622</v>
      </c>
      <c r="L23" s="3" t="s">
        <v>23</v>
      </c>
    </row>
    <row r="24" spans="1:12" ht="13.5" thickBot="1">
      <c r="A24" s="9" t="s">
        <v>24</v>
      </c>
      <c r="B24" s="30">
        <v>99.9</v>
      </c>
      <c r="C24" s="21">
        <f t="shared" si="0"/>
        <v>0.022837733596103412</v>
      </c>
      <c r="D24" s="40">
        <v>99.9</v>
      </c>
      <c r="E24" s="22">
        <f t="shared" si="4"/>
        <v>0.022837733596103412</v>
      </c>
      <c r="F24" s="28">
        <f t="shared" si="1"/>
        <v>0</v>
      </c>
      <c r="G24" s="47">
        <v>99.9</v>
      </c>
      <c r="H24" s="21">
        <f t="shared" si="2"/>
        <v>0.003806288932683902</v>
      </c>
      <c r="I24" s="32">
        <f t="shared" si="5"/>
        <v>0</v>
      </c>
      <c r="J24" s="7">
        <f t="shared" si="3"/>
        <v>1.4487835439071959E-05</v>
      </c>
      <c r="K24">
        <v>19154</v>
      </c>
      <c r="L24" s="3" t="s">
        <v>24</v>
      </c>
    </row>
    <row r="25" spans="1:12" ht="12.75">
      <c r="A25" s="31" t="s">
        <v>25</v>
      </c>
      <c r="B25" s="12">
        <v>99.8</v>
      </c>
      <c r="C25" s="17">
        <f t="shared" si="0"/>
        <v>0.032308263150412006</v>
      </c>
      <c r="D25" s="39">
        <v>99.8</v>
      </c>
      <c r="E25" s="18">
        <f t="shared" si="4"/>
        <v>0.032308263150412006</v>
      </c>
      <c r="F25" s="33">
        <f t="shared" si="1"/>
        <v>0</v>
      </c>
      <c r="G25" s="48">
        <v>99.8</v>
      </c>
      <c r="H25" s="17">
        <f t="shared" si="2"/>
        <v>0.005384710525068667</v>
      </c>
      <c r="I25" s="35">
        <f t="shared" si="5"/>
        <v>0</v>
      </c>
      <c r="J25" s="7">
        <f t="shared" si="3"/>
        <v>2.8995107438785285E-05</v>
      </c>
      <c r="K25">
        <v>19122</v>
      </c>
      <c r="L25" s="4" t="s">
        <v>25</v>
      </c>
    </row>
    <row r="26" spans="1:12" ht="13.5" thickBot="1">
      <c r="A26" s="9" t="s">
        <v>26</v>
      </c>
      <c r="B26" s="30">
        <v>99.9</v>
      </c>
      <c r="C26" s="21">
        <f t="shared" si="0"/>
        <v>0.022440000145556124</v>
      </c>
      <c r="D26" s="40">
        <v>99.8</v>
      </c>
      <c r="E26" s="22">
        <f t="shared" si="4"/>
        <v>0.03171906520906307</v>
      </c>
      <c r="F26" s="28">
        <f t="shared" si="1"/>
        <v>-1.0000000000000853</v>
      </c>
      <c r="G26" s="47">
        <v>99.7</v>
      </c>
      <c r="H26" s="21">
        <f t="shared" si="2"/>
        <v>0.006471382459234071</v>
      </c>
      <c r="I26" s="32">
        <f t="shared" si="5"/>
        <v>-0.9999999999999432</v>
      </c>
      <c r="J26" s="7">
        <f t="shared" si="3"/>
        <v>4.1878790933682414E-05</v>
      </c>
      <c r="K26">
        <v>19839</v>
      </c>
      <c r="L26" s="2" t="s">
        <v>26</v>
      </c>
    </row>
    <row r="27" spans="1:12" ht="12.75">
      <c r="A27" s="66" t="s">
        <v>27</v>
      </c>
      <c r="B27" s="67">
        <v>99.2</v>
      </c>
      <c r="C27" s="68">
        <f t="shared" si="0"/>
        <v>0.06317077321217027</v>
      </c>
      <c r="D27" s="69">
        <v>99.4</v>
      </c>
      <c r="E27" s="70">
        <f t="shared" si="4"/>
        <v>0.054762615293564014</v>
      </c>
      <c r="F27" s="71">
        <f t="shared" si="1"/>
        <v>2.0000000000000284</v>
      </c>
      <c r="G27" s="72">
        <v>98.9</v>
      </c>
      <c r="H27" s="68">
        <f t="shared" si="2"/>
        <v>0.012327034206812254</v>
      </c>
      <c r="I27" s="51">
        <f t="shared" si="5"/>
        <v>-5</v>
      </c>
      <c r="J27" s="7">
        <f t="shared" si="3"/>
        <v>0.0001519557723359194</v>
      </c>
      <c r="K27">
        <v>19887</v>
      </c>
      <c r="L27" s="3" t="s">
        <v>27</v>
      </c>
    </row>
    <row r="28" spans="1:12" ht="13.5" thickBot="1">
      <c r="A28" s="2" t="s">
        <v>28</v>
      </c>
      <c r="B28" s="30">
        <v>99.4</v>
      </c>
      <c r="C28" s="21">
        <f t="shared" si="0"/>
        <v>0.053819622110694014</v>
      </c>
      <c r="D28" s="40">
        <v>99.4</v>
      </c>
      <c r="E28" s="22">
        <f t="shared" si="4"/>
        <v>0.053819622110694014</v>
      </c>
      <c r="F28" s="28">
        <f t="shared" si="1"/>
        <v>0</v>
      </c>
      <c r="G28" s="47">
        <v>99.3</v>
      </c>
      <c r="H28" s="21">
        <f t="shared" si="2"/>
        <v>0.009683764528883717</v>
      </c>
      <c r="I28" s="32">
        <f t="shared" si="5"/>
        <v>-1.0000000000000853</v>
      </c>
      <c r="J28" s="7">
        <f t="shared" si="3"/>
        <v>9.377529545086648E-05</v>
      </c>
      <c r="K28">
        <v>20590</v>
      </c>
      <c r="L28" s="3" t="s">
        <v>28</v>
      </c>
    </row>
    <row r="29" spans="1:12" ht="12.75">
      <c r="A29" s="4" t="s">
        <v>29</v>
      </c>
      <c r="B29" s="12">
        <v>99.8</v>
      </c>
      <c r="C29" s="17">
        <f t="shared" si="0"/>
        <v>0.03110654001156655</v>
      </c>
      <c r="D29" s="39">
        <v>99.9</v>
      </c>
      <c r="E29" s="18">
        <f t="shared" si="4"/>
        <v>0.02200666248473971</v>
      </c>
      <c r="F29" s="33">
        <f t="shared" si="1"/>
        <v>1.0000000000000853</v>
      </c>
      <c r="G29" s="48">
        <v>99.8</v>
      </c>
      <c r="H29" s="17">
        <f t="shared" si="2"/>
        <v>0.005184423335261091</v>
      </c>
      <c r="I29" s="34">
        <f t="shared" si="5"/>
        <v>-1.0000000000000853</v>
      </c>
      <c r="J29" s="7">
        <f t="shared" si="3"/>
        <v>2.6878245319199737E-05</v>
      </c>
      <c r="K29">
        <v>20628</v>
      </c>
      <c r="L29" s="4" t="s">
        <v>29</v>
      </c>
    </row>
    <row r="30" spans="1:12" ht="13.5" thickBot="1">
      <c r="A30" s="2" t="s">
        <v>30</v>
      </c>
      <c r="B30" s="30">
        <v>99.8</v>
      </c>
      <c r="C30" s="21">
        <f t="shared" si="0"/>
        <v>0.030513226666250524</v>
      </c>
      <c r="D30" s="40">
        <v>99.8</v>
      </c>
      <c r="E30" s="22">
        <f t="shared" si="4"/>
        <v>0.030513226666250524</v>
      </c>
      <c r="F30" s="28">
        <f t="shared" si="1"/>
        <v>0</v>
      </c>
      <c r="G30" s="47">
        <v>99.7</v>
      </c>
      <c r="H30" s="21">
        <f t="shared" si="2"/>
        <v>0.006225365045316217</v>
      </c>
      <c r="I30" s="32">
        <f t="shared" si="5"/>
        <v>-0.9999999999999432</v>
      </c>
      <c r="J30" s="7">
        <f t="shared" si="3"/>
        <v>3.875516994744498E-05</v>
      </c>
      <c r="K30">
        <v>21438</v>
      </c>
      <c r="L30" s="2" t="s">
        <v>30</v>
      </c>
    </row>
    <row r="31" spans="1:12" ht="12.75">
      <c r="A31" s="4" t="s">
        <v>31</v>
      </c>
      <c r="B31" s="12">
        <v>99.6</v>
      </c>
      <c r="C31" s="17">
        <f t="shared" si="0"/>
        <v>0.04307581755932656</v>
      </c>
      <c r="D31" s="39">
        <v>99.7</v>
      </c>
      <c r="E31" s="18">
        <f t="shared" si="4"/>
        <v>0.037323474882183336</v>
      </c>
      <c r="F31" s="33">
        <f t="shared" si="1"/>
        <v>1.0000000000000853</v>
      </c>
      <c r="G31" s="48">
        <v>99.6</v>
      </c>
      <c r="H31" s="17">
        <f t="shared" si="2"/>
        <v>0.007179302926554426</v>
      </c>
      <c r="I31" s="34">
        <f t="shared" si="5"/>
        <v>-1.0000000000000853</v>
      </c>
      <c r="J31" s="7">
        <f t="shared" si="3"/>
        <v>5.154239051123295E-05</v>
      </c>
      <c r="K31">
        <v>21471</v>
      </c>
      <c r="L31" s="3" t="s">
        <v>31</v>
      </c>
    </row>
    <row r="32" spans="1:12" ht="13.5" thickBot="1">
      <c r="A32" s="2" t="s">
        <v>32</v>
      </c>
      <c r="B32" s="30">
        <v>99.8</v>
      </c>
      <c r="C32" s="21">
        <f t="shared" si="0"/>
        <v>0.029911639413392293</v>
      </c>
      <c r="D32" s="40">
        <v>99.9</v>
      </c>
      <c r="E32" s="22">
        <f t="shared" si="4"/>
        <v>0.021161316967139333</v>
      </c>
      <c r="F32" s="28">
        <f t="shared" si="1"/>
        <v>1.0000000000000853</v>
      </c>
      <c r="G32" s="47">
        <v>99.7</v>
      </c>
      <c r="H32" s="21">
        <f t="shared" si="2"/>
        <v>0.0061026280992496846</v>
      </c>
      <c r="I32" s="32">
        <f t="shared" si="5"/>
        <v>-2.0000000000000284</v>
      </c>
      <c r="J32" s="7">
        <f t="shared" si="3"/>
        <v>3.7242069717751815E-05</v>
      </c>
      <c r="K32">
        <v>22309</v>
      </c>
      <c r="L32" s="3" t="s">
        <v>32</v>
      </c>
    </row>
    <row r="33" spans="1:12" ht="12.75">
      <c r="A33" s="4" t="s">
        <v>33</v>
      </c>
      <c r="B33" s="12">
        <v>99.9</v>
      </c>
      <c r="C33" s="17">
        <f t="shared" si="0"/>
        <v>0.02115799780517599</v>
      </c>
      <c r="D33" s="39">
        <v>99.9</v>
      </c>
      <c r="E33" s="18">
        <f t="shared" si="4"/>
        <v>0.02115799780517599</v>
      </c>
      <c r="F33" s="33">
        <f t="shared" si="1"/>
        <v>0</v>
      </c>
      <c r="G33" s="48">
        <v>99.9</v>
      </c>
      <c r="H33" s="17">
        <f t="shared" si="2"/>
        <v>0.0035263329675293315</v>
      </c>
      <c r="I33" s="34">
        <f t="shared" si="5"/>
        <v>0</v>
      </c>
      <c r="J33" s="7">
        <f t="shared" si="3"/>
        <v>1.2435024197884221E-05</v>
      </c>
      <c r="K33">
        <v>22316</v>
      </c>
      <c r="L33" s="4" t="s">
        <v>33</v>
      </c>
    </row>
    <row r="34" spans="1:12" ht="13.5" thickBot="1">
      <c r="A34" s="2" t="s">
        <v>34</v>
      </c>
      <c r="B34" s="30">
        <v>99.8</v>
      </c>
      <c r="C34" s="21">
        <f t="shared" si="0"/>
        <v>0.030976170240632872</v>
      </c>
      <c r="D34" s="40">
        <v>99.9</v>
      </c>
      <c r="E34" s="22">
        <f t="shared" si="4"/>
        <v>0.021914430962169745</v>
      </c>
      <c r="F34" s="28">
        <f t="shared" si="1"/>
        <v>1.0000000000000853</v>
      </c>
      <c r="G34" s="47">
        <v>99.8</v>
      </c>
      <c r="H34" s="21">
        <f t="shared" si="2"/>
        <v>0.005162695040105479</v>
      </c>
      <c r="I34" s="32">
        <f t="shared" si="5"/>
        <v>-1.0000000000000853</v>
      </c>
      <c r="J34" s="7">
        <f t="shared" si="3"/>
        <v>2.665342007712971E-05</v>
      </c>
      <c r="K34">
        <v>20802</v>
      </c>
      <c r="L34" s="2" t="s">
        <v>34</v>
      </c>
    </row>
    <row r="35" spans="1:12" ht="12.75">
      <c r="A35" s="4" t="s">
        <v>35</v>
      </c>
      <c r="B35" s="12">
        <v>99.8</v>
      </c>
      <c r="C35" s="17">
        <f t="shared" si="0"/>
        <v>0.031065153399612303</v>
      </c>
      <c r="D35" s="39">
        <v>99.6</v>
      </c>
      <c r="E35" s="18">
        <f t="shared" si="4"/>
        <v>0.04388871837543485</v>
      </c>
      <c r="F35" s="33">
        <f t="shared" si="1"/>
        <v>-2.0000000000000284</v>
      </c>
      <c r="G35" s="48">
        <v>99.7</v>
      </c>
      <c r="H35" s="17">
        <f t="shared" si="2"/>
        <v>0.0063379701601743695</v>
      </c>
      <c r="I35" s="34">
        <f t="shared" si="5"/>
        <v>1.0000000000000853</v>
      </c>
      <c r="J35" s="7">
        <f t="shared" si="3"/>
        <v>4.016986575126072E-05</v>
      </c>
      <c r="K35">
        <v>20683</v>
      </c>
      <c r="L35" s="3" t="s">
        <v>35</v>
      </c>
    </row>
    <row r="36" spans="1:12" ht="13.5" thickBot="1">
      <c r="A36" s="2" t="s">
        <v>36</v>
      </c>
      <c r="B36" s="30">
        <v>99.6</v>
      </c>
      <c r="C36" s="21">
        <f t="shared" si="0"/>
        <v>0.04566408692748599</v>
      </c>
      <c r="D36" s="40">
        <v>99.5</v>
      </c>
      <c r="E36" s="22">
        <f t="shared" si="4"/>
        <v>0.05102836529511523</v>
      </c>
      <c r="F36" s="28">
        <f t="shared" si="1"/>
        <v>-0.9999999999999432</v>
      </c>
      <c r="G36" s="47">
        <v>99.5</v>
      </c>
      <c r="H36" s="21">
        <f t="shared" si="2"/>
        <v>0.008504727549185872</v>
      </c>
      <c r="I36" s="32">
        <f t="shared" si="5"/>
        <v>0</v>
      </c>
      <c r="J36" s="7">
        <f t="shared" si="3"/>
        <v>7.233039068588113E-05</v>
      </c>
      <c r="K36">
        <v>19106</v>
      </c>
      <c r="L36" s="3" t="s">
        <v>36</v>
      </c>
    </row>
    <row r="37" spans="1:12" ht="13.5" thickBot="1">
      <c r="A37" s="5" t="s">
        <v>37</v>
      </c>
      <c r="B37" s="30">
        <v>99.4</v>
      </c>
      <c r="C37" s="15">
        <f t="shared" si="0"/>
        <v>0.05603663309776728</v>
      </c>
      <c r="D37" s="41">
        <v>99.3</v>
      </c>
      <c r="E37" s="22">
        <f t="shared" si="4"/>
        <v>0.06049602787557358</v>
      </c>
      <c r="F37" s="28">
        <f t="shared" si="1"/>
        <v>-1.0000000000000853</v>
      </c>
      <c r="G37" s="49">
        <v>99.2</v>
      </c>
      <c r="H37" s="15">
        <f t="shared" si="2"/>
        <v>0.010773400253733184</v>
      </c>
      <c r="I37" s="28">
        <f t="shared" si="5"/>
        <v>-0.9999999999999432</v>
      </c>
      <c r="J37" s="7">
        <f t="shared" si="3"/>
        <v>0.00011606615302713824</v>
      </c>
      <c r="K37">
        <v>18993</v>
      </c>
      <c r="L37" s="5" t="s">
        <v>37</v>
      </c>
    </row>
    <row r="38" spans="1:11" ht="13.5" thickBot="1">
      <c r="A38" s="10" t="s">
        <v>58</v>
      </c>
      <c r="B38" s="27">
        <f>AVERAGE(B2:B37)</f>
        <v>99.54722222222227</v>
      </c>
      <c r="C38" s="15">
        <f t="shared" si="0"/>
        <v>0.007875856109028186</v>
      </c>
      <c r="D38" s="27">
        <v>99.5</v>
      </c>
      <c r="E38" s="16">
        <f t="shared" si="4"/>
        <v>0.008274412938805676</v>
      </c>
      <c r="F38" s="43">
        <f>(D38-B38)/SQRT($C38^2+E38^2)</f>
        <v>-4.133799926948761</v>
      </c>
      <c r="G38" s="36">
        <v>94.1</v>
      </c>
      <c r="H38" s="37">
        <f>SQRT(SUM(J2:J37))/36</f>
        <v>0.0015336711809158454</v>
      </c>
      <c r="I38" s="38">
        <f t="shared" si="5"/>
        <v>-54.00000000000006</v>
      </c>
      <c r="K38">
        <v>726639</v>
      </c>
    </row>
    <row r="39" spans="2:4" ht="12.75">
      <c r="B39" s="6"/>
      <c r="D39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2" sqref="B2:B17"/>
    </sheetView>
  </sheetViews>
  <sheetFormatPr defaultColWidth="11.00390625" defaultRowHeight="12.75"/>
  <cols>
    <col min="1" max="1" width="18.25390625" style="0" customWidth="1"/>
    <col min="2" max="16384" width="10.875" style="0" customWidth="1"/>
  </cols>
  <sheetData>
    <row r="1" spans="1:3" ht="12.75">
      <c r="A1" t="s">
        <v>59</v>
      </c>
      <c r="B1" t="s">
        <v>39</v>
      </c>
      <c r="C1" t="s">
        <v>40</v>
      </c>
    </row>
    <row r="2" spans="1:3" ht="12.75">
      <c r="A2" s="29" t="s">
        <v>42</v>
      </c>
      <c r="B2" s="52">
        <v>0.9333102002550061</v>
      </c>
      <c r="C2" s="52">
        <v>0.9216599329634558</v>
      </c>
    </row>
    <row r="3" spans="1:3" ht="12.75">
      <c r="A3" s="29" t="s">
        <v>43</v>
      </c>
      <c r="B3" s="52">
        <v>0.9684141570119554</v>
      </c>
      <c r="C3" s="52">
        <v>0.9684210101826051</v>
      </c>
    </row>
    <row r="4" spans="1:3" ht="12.75">
      <c r="A4" s="29" t="s">
        <v>44</v>
      </c>
      <c r="B4" s="52">
        <v>0.9645366267428364</v>
      </c>
      <c r="C4" s="52">
        <v>0.9664802867153053</v>
      </c>
    </row>
    <row r="5" spans="1:3" ht="12.75">
      <c r="A5" s="29" t="s">
        <v>45</v>
      </c>
      <c r="B5" s="52">
        <v>0.964543448544916</v>
      </c>
      <c r="C5" s="52">
        <v>0.9664841876906164</v>
      </c>
    </row>
    <row r="6" spans="1:3" ht="12.75">
      <c r="A6" s="29" t="s">
        <v>46</v>
      </c>
      <c r="B6" s="52">
        <v>0.9684307782953305</v>
      </c>
      <c r="C6" s="52">
        <v>0.9694040794963282</v>
      </c>
    </row>
    <row r="7" spans="1:3" ht="12.75">
      <c r="A7" s="29" t="s">
        <v>47</v>
      </c>
      <c r="B7" s="52">
        <v>0.9674574810307123</v>
      </c>
      <c r="C7" s="52">
        <v>0.958707581602981</v>
      </c>
    </row>
    <row r="8" spans="1:3" ht="12.75">
      <c r="A8" s="29" t="s">
        <v>48</v>
      </c>
      <c r="B8" s="52">
        <v>0.9694011439387269</v>
      </c>
      <c r="C8" s="52">
        <v>0.9577430870540845</v>
      </c>
    </row>
    <row r="9" spans="1:3" ht="12.75">
      <c r="A9" t="s">
        <v>49</v>
      </c>
      <c r="B9" s="52">
        <v>0.9713379113452476</v>
      </c>
      <c r="C9" s="52">
        <v>0.9615971839838795</v>
      </c>
    </row>
    <row r="10" spans="1:3" ht="12.75">
      <c r="A10" t="s">
        <v>57</v>
      </c>
      <c r="B10" s="52">
        <v>0.9791712737416177</v>
      </c>
      <c r="C10" s="52">
        <v>0.977212956900421</v>
      </c>
    </row>
    <row r="11" spans="1:3" ht="12.75">
      <c r="A11" t="s">
        <v>50</v>
      </c>
      <c r="B11" s="52">
        <v>0.9831106257192084</v>
      </c>
      <c r="C11" s="52">
        <v>0.9841036427061988</v>
      </c>
    </row>
    <row r="12" spans="1:3" ht="12.75">
      <c r="A12" t="s">
        <v>51</v>
      </c>
      <c r="B12" s="52">
        <v>0.981142448194545</v>
      </c>
      <c r="C12" s="52">
        <v>0.9762090901661462</v>
      </c>
    </row>
    <row r="13" spans="1:3" ht="12.75">
      <c r="A13" t="s">
        <v>52</v>
      </c>
      <c r="B13" s="52">
        <v>0.976227892915827</v>
      </c>
      <c r="C13" s="52">
        <v>0.969371729563206</v>
      </c>
    </row>
    <row r="14" spans="1:3" ht="12.75">
      <c r="A14" t="s">
        <v>53</v>
      </c>
      <c r="B14" s="52">
        <v>0.9742734827197993</v>
      </c>
      <c r="C14" s="52">
        <v>0.9654923058499564</v>
      </c>
    </row>
    <row r="15" spans="1:3" ht="12.75">
      <c r="A15" t="s">
        <v>54</v>
      </c>
      <c r="B15" s="52">
        <v>0.9811414631157217</v>
      </c>
      <c r="C15" s="52">
        <v>0.975254614301422</v>
      </c>
    </row>
    <row r="16" spans="1:3" ht="12.75">
      <c r="A16" t="s">
        <v>55</v>
      </c>
      <c r="B16" s="52">
        <v>0.9831155908081075</v>
      </c>
      <c r="C16" s="52">
        <v>0.9801672360358528</v>
      </c>
    </row>
    <row r="17" spans="1:3" ht="12.75">
      <c r="A17" t="s">
        <v>56</v>
      </c>
      <c r="B17" s="52">
        <v>0.9772090284337591</v>
      </c>
      <c r="C17" s="52">
        <v>0.974272484780474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Hiroyasu Tajima</dc:creator>
  <cp:keywords/>
  <dc:description/>
  <cp:lastModifiedBy>Hiroyasu Tajima</cp:lastModifiedBy>
  <dcterms:created xsi:type="dcterms:W3CDTF">2005-02-02T04:38:13Z</dcterms:created>
  <dcterms:modified xsi:type="dcterms:W3CDTF">2005-02-02T17:09:28Z</dcterms:modified>
  <cp:category/>
  <cp:version/>
  <cp:contentType/>
  <cp:contentStatus/>
</cp:coreProperties>
</file>