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2100" windowWidth="16080" windowHeight="12800" activeTab="0"/>
  </bookViews>
  <sheets>
    <sheet name="Hit Effi" sheetId="1" r:id="rId1"/>
    <sheet name="Trig_ Eff_" sheetId="2" r:id="rId2"/>
  </sheets>
  <definedNames/>
  <calcPr fullCalcOnLoad="1"/>
</workbook>
</file>

<file path=xl/sharedStrings.xml><?xml version="1.0" encoding="utf-8"?>
<sst xmlns="http://schemas.openxmlformats.org/spreadsheetml/2006/main" count="97" uniqueCount="97">
  <si>
    <t>pre-ship</t>
  </si>
  <si>
    <t>error</t>
  </si>
  <si>
    <t>hand-off</t>
  </si>
  <si>
    <t>error</t>
  </si>
  <si>
    <t>delta/error</t>
  </si>
  <si>
    <t># of events</t>
  </si>
  <si>
    <t>Y0</t>
  </si>
  <si>
    <t>Y0</t>
  </si>
  <si>
    <t>X0</t>
  </si>
  <si>
    <t>X0</t>
  </si>
  <si>
    <t>X1</t>
  </si>
  <si>
    <t>X1</t>
  </si>
  <si>
    <t>Y1</t>
  </si>
  <si>
    <t>Y1</t>
  </si>
  <si>
    <t>Y2</t>
  </si>
  <si>
    <t>Y2</t>
  </si>
  <si>
    <t>X2</t>
  </si>
  <si>
    <t>X2</t>
  </si>
  <si>
    <t>X3</t>
  </si>
  <si>
    <t>X3</t>
  </si>
  <si>
    <t>Y3</t>
  </si>
  <si>
    <t>Y3</t>
  </si>
  <si>
    <t>Y4</t>
  </si>
  <si>
    <t>Y4</t>
  </si>
  <si>
    <t>X4</t>
  </si>
  <si>
    <t>X4</t>
  </si>
  <si>
    <t>X5</t>
  </si>
  <si>
    <t>X5</t>
  </si>
  <si>
    <t>Y5</t>
  </si>
  <si>
    <t>Y5</t>
  </si>
  <si>
    <t>Y6</t>
  </si>
  <si>
    <t>Y6</t>
  </si>
  <si>
    <t>X6</t>
  </si>
  <si>
    <t>X6</t>
  </si>
  <si>
    <t>X7</t>
  </si>
  <si>
    <t>X7</t>
  </si>
  <si>
    <t>Y7</t>
  </si>
  <si>
    <t>Y7</t>
  </si>
  <si>
    <t>Y8</t>
  </si>
  <si>
    <t>Y8</t>
  </si>
  <si>
    <t>X8</t>
  </si>
  <si>
    <t>X8</t>
  </si>
  <si>
    <t>X9</t>
  </si>
  <si>
    <t>X9</t>
  </si>
  <si>
    <t>Y9</t>
  </si>
  <si>
    <t>Y9</t>
  </si>
  <si>
    <t>Y10</t>
  </si>
  <si>
    <t>Y10</t>
  </si>
  <si>
    <t>X10</t>
  </si>
  <si>
    <t>X10</t>
  </si>
  <si>
    <t>X11</t>
  </si>
  <si>
    <t>X11</t>
  </si>
  <si>
    <t>Y11</t>
  </si>
  <si>
    <t>Y11</t>
  </si>
  <si>
    <t>Y12</t>
  </si>
  <si>
    <t>Y12</t>
  </si>
  <si>
    <t>X12</t>
  </si>
  <si>
    <t>X12</t>
  </si>
  <si>
    <t>X13</t>
  </si>
  <si>
    <t>X13</t>
  </si>
  <si>
    <t>Y13</t>
  </si>
  <si>
    <t>Y13</t>
  </si>
  <si>
    <t>Y14</t>
  </si>
  <si>
    <t>Y14</t>
  </si>
  <si>
    <t>X14</t>
  </si>
  <si>
    <t>X14</t>
  </si>
  <si>
    <t>X15</t>
  </si>
  <si>
    <t>X15</t>
  </si>
  <si>
    <t>Y15</t>
  </si>
  <si>
    <t>Y15</t>
  </si>
  <si>
    <t>Y16</t>
  </si>
  <si>
    <t>Y16</t>
  </si>
  <si>
    <t>X16</t>
  </si>
  <si>
    <t>X16</t>
  </si>
  <si>
    <t>X17</t>
  </si>
  <si>
    <t>X17</t>
  </si>
  <si>
    <t>Y17</t>
  </si>
  <si>
    <t>Y17</t>
  </si>
  <si>
    <t>average</t>
  </si>
  <si>
    <t>trigger combination</t>
  </si>
  <si>
    <t>handoff</t>
  </si>
  <si>
    <t>C0-1-2</t>
  </si>
  <si>
    <t>C1-2-3</t>
  </si>
  <si>
    <t>C2-3-4</t>
  </si>
  <si>
    <t>C3-4-5</t>
  </si>
  <si>
    <t>C4-5-6</t>
  </si>
  <si>
    <t>C5-6-7</t>
  </si>
  <si>
    <t>C6-7-8</t>
  </si>
  <si>
    <t>C7-8-9</t>
  </si>
  <si>
    <t>C8-9-10</t>
  </si>
  <si>
    <t>C9-10-11</t>
  </si>
  <si>
    <t>C10-11-12</t>
  </si>
  <si>
    <t>C11-12-13</t>
  </si>
  <si>
    <t>C12-13-14</t>
  </si>
  <si>
    <t>C13-14-15</t>
  </si>
  <si>
    <t>C14-15-16</t>
  </si>
  <si>
    <t>C15-16-17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</si>
</sst>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5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Border="1" applyAlignment="1">
      <alignment/>
    </xf>
    <xf numFmtId="172" fontId="1" fillId="2" borderId="10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72" fontId="1" fillId="2" borderId="0" xfId="0" applyNumberFormat="1" applyFont="1" applyFill="1" applyAlignment="1">
      <alignment/>
    </xf>
    <xf numFmtId="2" fontId="1" fillId="2" borderId="14" xfId="0" applyNumberFormat="1" applyFont="1" applyFill="1" applyBorder="1" applyAlignment="1">
      <alignment horizontal="right"/>
    </xf>
    <xf numFmtId="172" fontId="1" fillId="2" borderId="1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J16" sqref="J16"/>
    </sheetView>
  </sheetViews>
  <sheetFormatPr defaultColWidth="10.875" defaultRowHeight="12.75"/>
  <cols>
    <col min="1" max="16384" width="10.875" style="1" customWidth="1"/>
  </cols>
  <sheetData>
    <row r="1" spans="2:7" ht="12.75">
      <c r="B1" s="2" t="s">
        <v>0</v>
      </c>
      <c r="C1" s="3" t="s">
        <v>1</v>
      </c>
      <c r="D1" s="2" t="s">
        <v>2</v>
      </c>
      <c r="E1" s="4" t="s">
        <v>3</v>
      </c>
      <c r="F1" s="5" t="s">
        <v>4</v>
      </c>
      <c r="G1" s="1" t="s">
        <v>5</v>
      </c>
    </row>
    <row r="2" spans="1:10" ht="12.75">
      <c r="A2" s="6" t="s">
        <v>6</v>
      </c>
      <c r="B2" s="7">
        <v>99.5</v>
      </c>
      <c r="C2" s="8">
        <f aca="true" t="shared" si="0" ref="C2:C37">SQRT(B2*(100-B2)*0.0001*1.5/$G2)*100</f>
        <v>0.07285075683543463</v>
      </c>
      <c r="D2" s="9">
        <v>99.2</v>
      </c>
      <c r="E2" s="10">
        <f aca="true" t="shared" si="1" ref="E2:E37">SQRT(D2*(100-D2)*0.0001/$G2)*100</f>
        <v>0.07512642545928831</v>
      </c>
      <c r="F2" s="11">
        <f aca="true" t="shared" si="2" ref="F2:F37">(D2-B2)/MAX(SQRT(C2^2+E2^2),0.1)</f>
        <v>-2.866752171555473</v>
      </c>
      <c r="G2" s="12">
        <v>14061</v>
      </c>
      <c r="H2" s="13" t="s">
        <v>7</v>
      </c>
      <c r="J2" s="14"/>
    </row>
    <row r="3" spans="1:8" ht="12.75">
      <c r="A3" s="15" t="s">
        <v>8</v>
      </c>
      <c r="B3" s="16">
        <v>99.6</v>
      </c>
      <c r="C3" s="17">
        <f t="shared" si="0"/>
        <v>0.06502156046327748</v>
      </c>
      <c r="D3" s="18">
        <v>99.5</v>
      </c>
      <c r="E3" s="19">
        <f t="shared" si="1"/>
        <v>0.059326487498029996</v>
      </c>
      <c r="F3" s="20">
        <f t="shared" si="2"/>
        <v>-0.9999999999999432</v>
      </c>
      <c r="G3" s="12">
        <v>14135</v>
      </c>
      <c r="H3" s="21" t="s">
        <v>9</v>
      </c>
    </row>
    <row r="4" spans="1:8" ht="12.75">
      <c r="A4" s="22" t="s">
        <v>10</v>
      </c>
      <c r="B4" s="23">
        <v>99.8</v>
      </c>
      <c r="C4" s="24">
        <f t="shared" si="0"/>
        <v>0.04436566696778096</v>
      </c>
      <c r="D4" s="25">
        <v>99.7</v>
      </c>
      <c r="E4" s="26">
        <f t="shared" si="1"/>
        <v>0.04434343410897119</v>
      </c>
      <c r="F4" s="27">
        <f t="shared" si="2"/>
        <v>-0.9999999999999432</v>
      </c>
      <c r="G4" s="12">
        <v>15211</v>
      </c>
      <c r="H4" s="21" t="s">
        <v>11</v>
      </c>
    </row>
    <row r="5" spans="1:8" ht="12.75">
      <c r="A5" s="15" t="s">
        <v>12</v>
      </c>
      <c r="B5" s="16">
        <v>99.9</v>
      </c>
      <c r="C5" s="17">
        <f t="shared" si="0"/>
        <v>0.03131398044044672</v>
      </c>
      <c r="D5" s="18">
        <v>99.7</v>
      </c>
      <c r="E5" s="19">
        <f t="shared" si="1"/>
        <v>0.04424030463703523</v>
      </c>
      <c r="F5" s="28">
        <f t="shared" si="2"/>
        <v>-2.0000000000000284</v>
      </c>
      <c r="G5" s="12">
        <v>15282</v>
      </c>
      <c r="H5" s="29" t="s">
        <v>13</v>
      </c>
    </row>
    <row r="6" spans="1:8" ht="12.75">
      <c r="A6" s="22" t="s">
        <v>14</v>
      </c>
      <c r="B6" s="23">
        <v>99.9</v>
      </c>
      <c r="C6" s="24">
        <f t="shared" si="0"/>
        <v>0.03015982677581572</v>
      </c>
      <c r="D6" s="25">
        <v>99.8</v>
      </c>
      <c r="E6" s="26">
        <f t="shared" si="1"/>
        <v>0.03480813363703855</v>
      </c>
      <c r="F6" s="30">
        <f t="shared" si="2"/>
        <v>-1.0000000000000853</v>
      </c>
      <c r="G6" s="12">
        <v>16474</v>
      </c>
      <c r="H6" s="13" t="s">
        <v>15</v>
      </c>
    </row>
    <row r="7" spans="1:8" ht="12.75">
      <c r="A7" s="15" t="s">
        <v>16</v>
      </c>
      <c r="B7" s="16">
        <v>99.8</v>
      </c>
      <c r="C7" s="17">
        <f t="shared" si="0"/>
        <v>0.042618150143683184</v>
      </c>
      <c r="D7" s="18">
        <v>99.7</v>
      </c>
      <c r="E7" s="19">
        <f t="shared" si="1"/>
        <v>0.04259679301373029</v>
      </c>
      <c r="F7" s="31">
        <f t="shared" si="2"/>
        <v>-0.9999999999999432</v>
      </c>
      <c r="G7" s="12">
        <v>16484</v>
      </c>
      <c r="H7" s="21" t="s">
        <v>17</v>
      </c>
    </row>
    <row r="8" spans="1:8" ht="12.75">
      <c r="A8" s="22" t="s">
        <v>18</v>
      </c>
      <c r="B8" s="23">
        <v>98.9</v>
      </c>
      <c r="C8" s="24">
        <f t="shared" si="0"/>
        <v>0.10237873488571107</v>
      </c>
      <c r="D8" s="25">
        <v>98.9</v>
      </c>
      <c r="E8" s="26">
        <f t="shared" si="1"/>
        <v>0.0835918869938892</v>
      </c>
      <c r="F8" s="27">
        <f t="shared" si="2"/>
        <v>0</v>
      </c>
      <c r="G8" s="12">
        <v>15569</v>
      </c>
      <c r="H8" s="21" t="s">
        <v>19</v>
      </c>
    </row>
    <row r="9" spans="1:8" ht="12.75">
      <c r="A9" s="15" t="s">
        <v>20</v>
      </c>
      <c r="B9" s="32">
        <v>99.4</v>
      </c>
      <c r="C9" s="33">
        <f t="shared" si="0"/>
        <v>0.07592216578662588</v>
      </c>
      <c r="D9" s="34">
        <v>99.1</v>
      </c>
      <c r="E9" s="35">
        <f t="shared" si="1"/>
        <v>0.07580750853652625</v>
      </c>
      <c r="F9" s="20">
        <f t="shared" si="2"/>
        <v>-2.7961830767117646</v>
      </c>
      <c r="G9" s="12">
        <v>15520</v>
      </c>
      <c r="H9" s="29" t="s">
        <v>21</v>
      </c>
    </row>
    <row r="10" spans="1:8" ht="12.75">
      <c r="A10" s="22" t="s">
        <v>22</v>
      </c>
      <c r="B10" s="23">
        <v>99.5</v>
      </c>
      <c r="C10" s="24">
        <f t="shared" si="0"/>
        <v>0.07039770897273133</v>
      </c>
      <c r="D10" s="25">
        <v>99.4</v>
      </c>
      <c r="E10" s="26">
        <f t="shared" si="1"/>
        <v>0.06293397611767462</v>
      </c>
      <c r="F10" s="27">
        <f t="shared" si="2"/>
        <v>-0.9999999999999432</v>
      </c>
      <c r="G10" s="12">
        <v>15058</v>
      </c>
      <c r="H10" s="13" t="s">
        <v>23</v>
      </c>
    </row>
    <row r="11" spans="1:8" ht="12.75">
      <c r="A11" s="15" t="s">
        <v>24</v>
      </c>
      <c r="B11" s="16">
        <v>99.3</v>
      </c>
      <c r="C11" s="17">
        <f t="shared" si="0"/>
        <v>0.08331990481502448</v>
      </c>
      <c r="D11" s="18">
        <v>99.2</v>
      </c>
      <c r="E11" s="19">
        <f t="shared" si="1"/>
        <v>0.07269094602079187</v>
      </c>
      <c r="F11" s="31">
        <f t="shared" si="2"/>
        <v>-0.9043876106549874</v>
      </c>
      <c r="G11" s="12">
        <v>15019</v>
      </c>
      <c r="H11" s="21" t="s">
        <v>25</v>
      </c>
    </row>
    <row r="12" spans="1:8" ht="12.75">
      <c r="A12" s="22" t="s">
        <v>26</v>
      </c>
      <c r="B12" s="23">
        <v>99.8</v>
      </c>
      <c r="C12" s="24">
        <f t="shared" si="0"/>
        <v>0.04528603978048821</v>
      </c>
      <c r="D12" s="25">
        <v>99.7</v>
      </c>
      <c r="E12" s="26">
        <f t="shared" si="1"/>
        <v>0.04526334569748875</v>
      </c>
      <c r="F12" s="27">
        <f t="shared" si="2"/>
        <v>-0.9999999999999432</v>
      </c>
      <c r="G12" s="12">
        <v>14599</v>
      </c>
      <c r="H12" s="21" t="s">
        <v>27</v>
      </c>
    </row>
    <row r="13" spans="1:8" ht="12.75">
      <c r="A13" s="15" t="s">
        <v>28</v>
      </c>
      <c r="B13" s="16">
        <v>99.7</v>
      </c>
      <c r="C13" s="17">
        <f t="shared" si="0"/>
        <v>0.055479770544106924</v>
      </c>
      <c r="D13" s="18">
        <v>99.6</v>
      </c>
      <c r="E13" s="19">
        <f t="shared" si="1"/>
        <v>0.05228059060184111</v>
      </c>
      <c r="F13" s="31">
        <f t="shared" si="2"/>
        <v>-1.0000000000000853</v>
      </c>
      <c r="G13" s="12">
        <v>14576</v>
      </c>
      <c r="H13" s="29" t="s">
        <v>29</v>
      </c>
    </row>
    <row r="14" spans="1:8" ht="12.75">
      <c r="A14" s="22" t="s">
        <v>30</v>
      </c>
      <c r="B14" s="23">
        <v>99.9</v>
      </c>
      <c r="C14" s="24">
        <f t="shared" si="0"/>
        <v>0.03225200128424217</v>
      </c>
      <c r="D14" s="25">
        <v>99.7</v>
      </c>
      <c r="E14" s="26">
        <f t="shared" si="1"/>
        <v>0.0455655378811551</v>
      </c>
      <c r="F14" s="27">
        <f>(D14-B14)/MAX(SQRT(C14^2+E14^2),0.1)</f>
        <v>-2.0000000000000284</v>
      </c>
      <c r="G14" s="12">
        <v>14406</v>
      </c>
      <c r="H14" s="13" t="s">
        <v>31</v>
      </c>
    </row>
    <row r="15" spans="1:8" ht="12.75">
      <c r="A15" s="15" t="s">
        <v>32</v>
      </c>
      <c r="B15" s="16">
        <v>99.8</v>
      </c>
      <c r="C15" s="17">
        <f t="shared" si="0"/>
        <v>0.04572187829700693</v>
      </c>
      <c r="D15" s="18">
        <v>99.8</v>
      </c>
      <c r="E15" s="19">
        <f t="shared" si="1"/>
        <v>0.03733175730309976</v>
      </c>
      <c r="F15" s="31">
        <f t="shared" si="2"/>
        <v>0</v>
      </c>
      <c r="G15" s="12">
        <v>14322</v>
      </c>
      <c r="H15" s="21" t="s">
        <v>33</v>
      </c>
    </row>
    <row r="16" spans="1:8" ht="12.75">
      <c r="A16" s="22" t="s">
        <v>34</v>
      </c>
      <c r="B16" s="23">
        <v>99.8</v>
      </c>
      <c r="C16" s="24">
        <f t="shared" si="0"/>
        <v>0.04585333237495035</v>
      </c>
      <c r="D16" s="25">
        <v>99.6</v>
      </c>
      <c r="E16" s="26">
        <f t="shared" si="1"/>
        <v>0.05289378799999868</v>
      </c>
      <c r="F16" s="27">
        <f t="shared" si="2"/>
        <v>-2.0000000000000284</v>
      </c>
      <c r="G16" s="12">
        <v>14240</v>
      </c>
      <c r="H16" s="21" t="s">
        <v>35</v>
      </c>
    </row>
    <row r="17" spans="1:8" ht="12.75">
      <c r="A17" s="15" t="s">
        <v>36</v>
      </c>
      <c r="B17" s="16">
        <v>99.8</v>
      </c>
      <c r="C17" s="17">
        <f t="shared" si="0"/>
        <v>0.04584528440079886</v>
      </c>
      <c r="D17" s="18">
        <v>99.8</v>
      </c>
      <c r="E17" s="19">
        <f t="shared" si="1"/>
        <v>0.03743251796491148</v>
      </c>
      <c r="F17" s="31">
        <f t="shared" si="2"/>
        <v>0</v>
      </c>
      <c r="G17" s="12">
        <v>14245</v>
      </c>
      <c r="H17" s="29" t="s">
        <v>37</v>
      </c>
    </row>
    <row r="18" spans="1:8" ht="12.75">
      <c r="A18" s="22" t="s">
        <v>38</v>
      </c>
      <c r="B18" s="23">
        <v>99.9</v>
      </c>
      <c r="C18" s="24">
        <f t="shared" si="0"/>
        <v>0.032156162223995706</v>
      </c>
      <c r="D18" s="25">
        <v>99.9</v>
      </c>
      <c r="E18" s="26">
        <f t="shared" si="1"/>
        <v>0.026255396511649796</v>
      </c>
      <c r="F18" s="27">
        <f t="shared" si="2"/>
        <v>0</v>
      </c>
      <c r="G18" s="12">
        <v>14492</v>
      </c>
      <c r="H18" s="13" t="s">
        <v>39</v>
      </c>
    </row>
    <row r="19" spans="1:8" ht="12.75">
      <c r="A19" s="15" t="s">
        <v>40</v>
      </c>
      <c r="B19" s="16">
        <v>99.7</v>
      </c>
      <c r="C19" s="17">
        <f t="shared" si="0"/>
        <v>0.05562881238669505</v>
      </c>
      <c r="D19" s="18">
        <v>99.6</v>
      </c>
      <c r="E19" s="35">
        <f t="shared" si="1"/>
        <v>0.052421038110518146</v>
      </c>
      <c r="F19" s="31">
        <f t="shared" si="2"/>
        <v>-1.0000000000000853</v>
      </c>
      <c r="G19" s="12">
        <v>14498</v>
      </c>
      <c r="H19" s="21" t="s">
        <v>41</v>
      </c>
    </row>
    <row r="20" spans="1:8" ht="12.75">
      <c r="A20" s="22" t="s">
        <v>42</v>
      </c>
      <c r="B20" s="23">
        <v>99.8</v>
      </c>
      <c r="C20" s="24">
        <f t="shared" si="0"/>
        <v>0.045130197139804075</v>
      </c>
      <c r="D20" s="25">
        <v>99.8</v>
      </c>
      <c r="E20" s="36">
        <f t="shared" si="1"/>
        <v>0.036848651661244264</v>
      </c>
      <c r="F20" s="27">
        <f t="shared" si="2"/>
        <v>0</v>
      </c>
      <c r="G20" s="12">
        <v>14700</v>
      </c>
      <c r="H20" s="21" t="s">
        <v>43</v>
      </c>
    </row>
    <row r="21" spans="1:8" ht="12.75">
      <c r="A21" s="15" t="s">
        <v>44</v>
      </c>
      <c r="B21" s="16">
        <v>99.9</v>
      </c>
      <c r="C21" s="17">
        <f t="shared" si="0"/>
        <v>0.03189965422537421</v>
      </c>
      <c r="D21" s="48">
        <v>99.2</v>
      </c>
      <c r="E21" s="49">
        <f t="shared" si="1"/>
        <v>0.07341054216299911</v>
      </c>
      <c r="F21" s="50">
        <f t="shared" si="2"/>
        <v>-7.000000000000028</v>
      </c>
      <c r="G21" s="12">
        <v>14726</v>
      </c>
      <c r="H21" s="29" t="s">
        <v>45</v>
      </c>
    </row>
    <row r="22" spans="1:8" ht="12.75">
      <c r="A22" s="22" t="s">
        <v>46</v>
      </c>
      <c r="B22" s="23">
        <v>99.9</v>
      </c>
      <c r="C22" s="24">
        <f t="shared" si="0"/>
        <v>0.03165236220508153</v>
      </c>
      <c r="D22" s="25">
        <v>99.6</v>
      </c>
      <c r="E22" s="26">
        <f t="shared" si="1"/>
        <v>0.05161042293794372</v>
      </c>
      <c r="F22" s="27">
        <f t="shared" si="2"/>
        <v>-3.0000000000001137</v>
      </c>
      <c r="G22" s="12">
        <v>14957</v>
      </c>
      <c r="H22" s="13" t="s">
        <v>47</v>
      </c>
    </row>
    <row r="23" spans="1:8" ht="12.75">
      <c r="A23" s="15" t="s">
        <v>48</v>
      </c>
      <c r="B23" s="16">
        <v>99.7</v>
      </c>
      <c r="C23" s="17">
        <f t="shared" si="0"/>
        <v>0.054669993664848794</v>
      </c>
      <c r="D23" s="18">
        <v>99.7</v>
      </c>
      <c r="E23" s="19">
        <f t="shared" si="1"/>
        <v>0.04463786290668949</v>
      </c>
      <c r="F23" s="31">
        <f t="shared" si="2"/>
        <v>0</v>
      </c>
      <c r="G23" s="12">
        <v>15011</v>
      </c>
      <c r="H23" s="21" t="s">
        <v>49</v>
      </c>
    </row>
    <row r="24" spans="1:8" ht="12.75">
      <c r="A24" s="22" t="s">
        <v>50</v>
      </c>
      <c r="B24" s="23">
        <v>99.8</v>
      </c>
      <c r="C24" s="24">
        <f t="shared" si="0"/>
        <v>0.043918961109702656</v>
      </c>
      <c r="D24" s="25">
        <v>99.8</v>
      </c>
      <c r="E24" s="26">
        <f t="shared" si="1"/>
        <v>0.03585968158396999</v>
      </c>
      <c r="F24" s="27">
        <f t="shared" si="2"/>
        <v>0</v>
      </c>
      <c r="G24" s="12">
        <v>15522</v>
      </c>
      <c r="H24" s="21" t="s">
        <v>51</v>
      </c>
    </row>
    <row r="25" spans="1:8" ht="12.75">
      <c r="A25" s="37" t="s">
        <v>52</v>
      </c>
      <c r="B25" s="16">
        <v>99.9</v>
      </c>
      <c r="C25" s="17">
        <f t="shared" si="0"/>
        <v>0.031073953182728774</v>
      </c>
      <c r="D25" s="18">
        <v>99.8</v>
      </c>
      <c r="E25" s="19">
        <f t="shared" si="1"/>
        <v>0.03586314745954798</v>
      </c>
      <c r="F25" s="31">
        <f t="shared" si="2"/>
        <v>-1.0000000000000853</v>
      </c>
      <c r="G25" s="12">
        <v>15519</v>
      </c>
      <c r="H25" s="29" t="s">
        <v>53</v>
      </c>
    </row>
    <row r="26" spans="1:8" ht="12.75">
      <c r="A26" s="22" t="s">
        <v>54</v>
      </c>
      <c r="B26" s="23">
        <v>99.9</v>
      </c>
      <c r="C26" s="24">
        <f t="shared" si="0"/>
        <v>0.03057656584440088</v>
      </c>
      <c r="D26" s="25">
        <v>99.9</v>
      </c>
      <c r="E26" s="26">
        <f t="shared" si="1"/>
        <v>0.024965661468464802</v>
      </c>
      <c r="F26" s="30">
        <f t="shared" si="2"/>
        <v>0</v>
      </c>
      <c r="G26" s="12">
        <v>16028</v>
      </c>
      <c r="H26" s="13" t="s">
        <v>55</v>
      </c>
    </row>
    <row r="27" spans="1:8" ht="12.75">
      <c r="A27" s="15" t="s">
        <v>56</v>
      </c>
      <c r="B27" s="16">
        <v>99.8</v>
      </c>
      <c r="C27" s="17">
        <f t="shared" si="0"/>
        <v>0.04318378878500003</v>
      </c>
      <c r="D27" s="18">
        <v>99.5</v>
      </c>
      <c r="E27" s="19">
        <f t="shared" si="1"/>
        <v>0.05566617589891522</v>
      </c>
      <c r="F27" s="31">
        <f t="shared" si="2"/>
        <v>-2.9999999999999716</v>
      </c>
      <c r="G27" s="12">
        <v>16055</v>
      </c>
      <c r="H27" s="21" t="s">
        <v>57</v>
      </c>
    </row>
    <row r="28" spans="1:8" ht="12.75">
      <c r="A28" s="22" t="s">
        <v>58</v>
      </c>
      <c r="B28" s="23">
        <v>99.9</v>
      </c>
      <c r="C28" s="24">
        <f t="shared" si="0"/>
        <v>0.029955953052786446</v>
      </c>
      <c r="D28" s="25">
        <v>99.8</v>
      </c>
      <c r="E28" s="26">
        <f t="shared" si="1"/>
        <v>0.03457283839316885</v>
      </c>
      <c r="F28" s="27">
        <f t="shared" si="2"/>
        <v>-1.0000000000000853</v>
      </c>
      <c r="G28" s="12">
        <v>16699</v>
      </c>
      <c r="H28" s="21" t="s">
        <v>59</v>
      </c>
    </row>
    <row r="29" spans="1:8" ht="12.75">
      <c r="A29" s="15" t="s">
        <v>60</v>
      </c>
      <c r="B29" s="16">
        <v>99.9</v>
      </c>
      <c r="C29" s="17">
        <f t="shared" si="0"/>
        <v>0.02994071672999436</v>
      </c>
      <c r="D29" s="18">
        <v>99.9</v>
      </c>
      <c r="E29" s="19">
        <f t="shared" si="1"/>
        <v>0.02444649284056596</v>
      </c>
      <c r="F29" s="31">
        <f t="shared" si="2"/>
        <v>0</v>
      </c>
      <c r="G29" s="12">
        <v>16716</v>
      </c>
      <c r="H29" s="29" t="s">
        <v>61</v>
      </c>
    </row>
    <row r="30" spans="1:8" ht="12.75">
      <c r="A30" s="22" t="s">
        <v>62</v>
      </c>
      <c r="B30" s="23">
        <v>99.4</v>
      </c>
      <c r="C30" s="24">
        <f t="shared" si="0"/>
        <v>0.07136583801219991</v>
      </c>
      <c r="D30" s="25">
        <v>99.3</v>
      </c>
      <c r="E30" s="26">
        <f t="shared" si="1"/>
        <v>0.06290708586280766</v>
      </c>
      <c r="F30" s="27">
        <f t="shared" si="2"/>
        <v>-1.0000000000000853</v>
      </c>
      <c r="G30" s="12">
        <v>17565</v>
      </c>
      <c r="H30" s="13" t="s">
        <v>63</v>
      </c>
    </row>
    <row r="31" spans="1:8" ht="12.75">
      <c r="A31" s="15" t="s">
        <v>64</v>
      </c>
      <c r="B31" s="16">
        <v>99.9</v>
      </c>
      <c r="C31" s="17">
        <f t="shared" si="0"/>
        <v>0.029165027916671183</v>
      </c>
      <c r="D31" s="18">
        <v>99.8</v>
      </c>
      <c r="E31" s="19">
        <f t="shared" si="1"/>
        <v>0.03366001392506319</v>
      </c>
      <c r="F31" s="31">
        <f t="shared" si="2"/>
        <v>-1.0000000000000853</v>
      </c>
      <c r="G31" s="12">
        <v>17617</v>
      </c>
      <c r="H31" s="21" t="s">
        <v>65</v>
      </c>
    </row>
    <row r="32" spans="1:8" ht="12.75">
      <c r="A32" s="22" t="s">
        <v>66</v>
      </c>
      <c r="B32" s="23">
        <v>99.9</v>
      </c>
      <c r="C32" s="24">
        <f t="shared" si="0"/>
        <v>0.02855713928392665</v>
      </c>
      <c r="D32" s="25">
        <v>99.9</v>
      </c>
      <c r="E32" s="26">
        <f t="shared" si="1"/>
        <v>0.023316806586402956</v>
      </c>
      <c r="F32" s="27">
        <f t="shared" si="2"/>
        <v>0</v>
      </c>
      <c r="G32" s="12">
        <v>18375</v>
      </c>
      <c r="H32" s="21" t="s">
        <v>67</v>
      </c>
    </row>
    <row r="33" spans="1:8" ht="12.75">
      <c r="A33" s="15" t="s">
        <v>68</v>
      </c>
      <c r="B33" s="16">
        <v>99.6</v>
      </c>
      <c r="C33" s="17">
        <f t="shared" si="0"/>
        <v>0.05696030032416623</v>
      </c>
      <c r="D33" s="18">
        <v>99.5</v>
      </c>
      <c r="E33" s="19">
        <f t="shared" si="1"/>
        <v>0.05197129261415062</v>
      </c>
      <c r="F33" s="31">
        <f t="shared" si="2"/>
        <v>-0.9999999999999432</v>
      </c>
      <c r="G33" s="12">
        <v>18419</v>
      </c>
      <c r="H33" s="29" t="s">
        <v>69</v>
      </c>
    </row>
    <row r="34" spans="1:8" ht="12.75">
      <c r="A34" s="22" t="s">
        <v>70</v>
      </c>
      <c r="B34" s="23">
        <v>99.9</v>
      </c>
      <c r="C34" s="24">
        <f t="shared" si="0"/>
        <v>0.029610424704566204</v>
      </c>
      <c r="D34" s="25">
        <v>99.7</v>
      </c>
      <c r="E34" s="26">
        <f t="shared" si="1"/>
        <v>0.04183352582254199</v>
      </c>
      <c r="F34" s="27">
        <f t="shared" si="2"/>
        <v>-2.0000000000000284</v>
      </c>
      <c r="G34" s="12">
        <v>17091</v>
      </c>
      <c r="H34" s="13" t="s">
        <v>71</v>
      </c>
    </row>
    <row r="35" spans="1:8" ht="12.75">
      <c r="A35" s="15" t="s">
        <v>72</v>
      </c>
      <c r="B35" s="16">
        <v>99.9</v>
      </c>
      <c r="C35" s="17">
        <f t="shared" si="0"/>
        <v>0.029658184185411846</v>
      </c>
      <c r="D35" s="18">
        <v>99.9</v>
      </c>
      <c r="E35" s="19">
        <f t="shared" si="1"/>
        <v>0.024215805983913524</v>
      </c>
      <c r="F35" s="31">
        <f t="shared" si="2"/>
        <v>0</v>
      </c>
      <c r="G35" s="12">
        <v>17036</v>
      </c>
      <c r="H35" s="21" t="s">
        <v>73</v>
      </c>
    </row>
    <row r="36" spans="1:8" ht="12.75">
      <c r="A36" s="22" t="s">
        <v>74</v>
      </c>
      <c r="B36" s="38">
        <v>99.7</v>
      </c>
      <c r="C36" s="39">
        <f t="shared" si="0"/>
        <v>0.05323865762289062</v>
      </c>
      <c r="D36" s="40">
        <v>99.6</v>
      </c>
      <c r="E36" s="36">
        <f t="shared" si="1"/>
        <v>0.05016870899206665</v>
      </c>
      <c r="F36" s="30">
        <f t="shared" si="2"/>
        <v>-1.0000000000000853</v>
      </c>
      <c r="G36" s="12">
        <v>15829</v>
      </c>
      <c r="H36" s="21" t="s">
        <v>75</v>
      </c>
    </row>
    <row r="37" spans="1:8" ht="12.75">
      <c r="A37" s="6" t="s">
        <v>76</v>
      </c>
      <c r="B37" s="23">
        <v>99.7</v>
      </c>
      <c r="C37" s="24">
        <f t="shared" si="0"/>
        <v>0.05339744319668102</v>
      </c>
      <c r="D37" s="51">
        <v>99.3</v>
      </c>
      <c r="E37" s="52">
        <f t="shared" si="1"/>
        <v>0.06646458090423797</v>
      </c>
      <c r="F37" s="53">
        <f t="shared" si="2"/>
        <v>-4.000000000000057</v>
      </c>
      <c r="G37" s="12">
        <v>15735</v>
      </c>
      <c r="H37" s="41" t="s">
        <v>77</v>
      </c>
    </row>
    <row r="38" spans="1:7" ht="12.75">
      <c r="A38" s="42" t="s">
        <v>78</v>
      </c>
      <c r="B38" s="43">
        <f>AVERAGE(B2:B37)</f>
        <v>99.73611111111113</v>
      </c>
      <c r="C38" s="44">
        <f>SQRT(B38*(100-B38)*0.0001*2/$G38)*100</f>
        <v>0.009679755252056487</v>
      </c>
      <c r="D38" s="43">
        <f>AVERAGE(D2:D37)</f>
        <v>99.60833333333336</v>
      </c>
      <c r="E38" s="45">
        <f>SQRT(D38*(100-D38)*0.0001/$G38)*100</f>
        <v>0.008333333333333023</v>
      </c>
      <c r="F38" s="11">
        <f>(D38-B38)/SQRT($C38^2+E38^2)</f>
        <v>-10.003968106976368</v>
      </c>
      <c r="G38" s="12">
        <f>SUM(G2:G37)</f>
        <v>561791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" sqref="B1:B17"/>
    </sheetView>
  </sheetViews>
  <sheetFormatPr defaultColWidth="11.00390625" defaultRowHeight="12.75"/>
  <cols>
    <col min="1" max="1" width="18.25390625" style="1" customWidth="1"/>
    <col min="2" max="255" width="10.875" style="1" customWidth="1"/>
    <col min="256" max="16384" width="10.875" style="0" customWidth="1"/>
  </cols>
  <sheetData>
    <row r="1" spans="1:2" ht="12.75">
      <c r="A1" s="1" t="s">
        <v>79</v>
      </c>
      <c r="B1" s="12" t="s">
        <v>80</v>
      </c>
    </row>
    <row r="2" spans="1:2" ht="12.75">
      <c r="A2" s="46" t="s">
        <v>81</v>
      </c>
      <c r="B2" s="47">
        <v>97.62268969030602</v>
      </c>
    </row>
    <row r="3" spans="1:2" ht="12.75">
      <c r="A3" s="46" t="s">
        <v>82</v>
      </c>
      <c r="B3" s="47">
        <v>96.74232122476664</v>
      </c>
    </row>
    <row r="4" spans="1:2" ht="12.75">
      <c r="A4" s="46" t="s">
        <v>83</v>
      </c>
      <c r="B4" s="47">
        <v>95.96751373381801</v>
      </c>
    </row>
    <row r="5" spans="1:2" ht="12.75">
      <c r="A5" s="46" t="s">
        <v>84</v>
      </c>
      <c r="B5" s="47">
        <v>95.6792269386931</v>
      </c>
    </row>
    <row r="6" spans="1:2" ht="12.75">
      <c r="A6" s="46" t="s">
        <v>85</v>
      </c>
      <c r="B6" s="47">
        <v>97.23190488700234</v>
      </c>
    </row>
    <row r="7" spans="1:2" ht="12.75">
      <c r="A7" s="46" t="s">
        <v>86</v>
      </c>
      <c r="B7" s="47">
        <v>98.11503526216458</v>
      </c>
    </row>
    <row r="8" spans="1:2" ht="12.75">
      <c r="A8" s="46" t="s">
        <v>87</v>
      </c>
      <c r="B8" s="47">
        <v>98.4102660603456</v>
      </c>
    </row>
    <row r="9" spans="1:2" ht="12.75">
      <c r="A9" s="1" t="s">
        <v>88</v>
      </c>
      <c r="B9" s="47">
        <v>97.91673413426564</v>
      </c>
    </row>
    <row r="10" spans="1:2" ht="12.75">
      <c r="A10" s="1" t="s">
        <v>89</v>
      </c>
      <c r="B10" s="47">
        <v>97.81862117421127</v>
      </c>
    </row>
    <row r="11" spans="1:2" ht="12.75">
      <c r="A11" s="1" t="s">
        <v>90</v>
      </c>
      <c r="B11" s="47">
        <v>97.81901402007945</v>
      </c>
    </row>
    <row r="12" spans="1:2" ht="12.75">
      <c r="A12" s="1" t="s">
        <v>91</v>
      </c>
      <c r="B12" s="47">
        <v>98.2131491117609</v>
      </c>
    </row>
    <row r="13" spans="1:2" ht="12.75">
      <c r="A13" s="1" t="s">
        <v>92</v>
      </c>
      <c r="B13" s="47">
        <v>98.60777723806343</v>
      </c>
    </row>
    <row r="14" spans="1:2" ht="12.75">
      <c r="A14" s="1" t="s">
        <v>93</v>
      </c>
      <c r="B14" s="47">
        <v>98.11375029799296</v>
      </c>
    </row>
    <row r="15" spans="1:2" ht="12.75">
      <c r="A15" s="1" t="s">
        <v>94</v>
      </c>
      <c r="B15" s="47">
        <v>98.11375029799296</v>
      </c>
    </row>
    <row r="16" spans="1:2" ht="12.75">
      <c r="A16" s="1" t="s">
        <v>95</v>
      </c>
      <c r="B16" s="47">
        <v>98.0154399269529</v>
      </c>
    </row>
    <row r="17" spans="1:2" ht="12.75">
      <c r="A17" s="1" t="s">
        <v>96</v>
      </c>
      <c r="B17" s="47">
        <v>97.81901619964441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cp:lastPrinted>2005-06-07T21:57:26Z</cp:lastPrinted>
  <dcterms:created xsi:type="dcterms:W3CDTF">2005-02-02T04:38:13Z</dcterms:created>
  <dcterms:modified xsi:type="dcterms:W3CDTF">2005-02-02T17:09:28Z</dcterms:modified>
  <cp:category/>
  <cp:version/>
  <cp:contentType/>
  <cp:contentStatus/>
  <cp:revision>1</cp:revision>
</cp:coreProperties>
</file>